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Документы\"/>
    </mc:Choice>
  </mc:AlternateContent>
  <xr:revisionPtr revIDLastSave="0" documentId="13_ncr:1_{EC5CE698-EFE4-4B53-9C6F-E662A0B0A77B}" xr6:coauthVersionLast="45" xr6:coauthVersionMax="45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НМЦК-п.3.7.1" sheetId="8" r:id="rId1"/>
    <sheet name="Прилож.1 - п.3.7.1" sheetId="9" r:id="rId2"/>
    <sheet name="НМЦК-п.3.7.2" sheetId="18" r:id="rId3"/>
    <sheet name="Прилож.1 п.3.7.4" sheetId="17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7" l="1"/>
  <c r="F7" i="17"/>
  <c r="J7" i="17"/>
  <c r="M6" i="17"/>
  <c r="N6" i="17" s="1"/>
  <c r="F6" i="17"/>
  <c r="J5" i="17" l="1"/>
  <c r="M7" i="17"/>
  <c r="N7" i="17" s="1"/>
  <c r="M5" i="17"/>
  <c r="N5" i="17" s="1"/>
  <c r="F5" i="17"/>
  <c r="N8" i="17" l="1"/>
  <c r="N9" i="17" l="1"/>
  <c r="K14" i="9" l="1"/>
  <c r="H10" i="9"/>
  <c r="N10" i="9" s="1"/>
  <c r="K10" i="9"/>
  <c r="L10" i="9"/>
  <c r="H11" i="9"/>
  <c r="N11" i="9" s="1"/>
  <c r="K11" i="9"/>
  <c r="M11" i="9" s="1"/>
  <c r="L11" i="9"/>
  <c r="H12" i="9"/>
  <c r="K12" i="9"/>
  <c r="L12" i="9"/>
  <c r="N12" i="9"/>
  <c r="H13" i="9"/>
  <c r="N13" i="9" s="1"/>
  <c r="K13" i="9"/>
  <c r="L13" i="9"/>
  <c r="H14" i="9"/>
  <c r="N14" i="9" s="1"/>
  <c r="L14" i="9"/>
  <c r="M14" i="9" s="1"/>
  <c r="H15" i="9"/>
  <c r="N15" i="9" s="1"/>
  <c r="K15" i="9"/>
  <c r="L15" i="9"/>
  <c r="M15" i="9" s="1"/>
  <c r="L9" i="9"/>
  <c r="K9" i="9"/>
  <c r="H9" i="9"/>
  <c r="N9" i="9"/>
  <c r="N17" i="9"/>
  <c r="M9" i="9" l="1"/>
  <c r="M13" i="9"/>
  <c r="M12" i="9"/>
  <c r="M10" i="9"/>
</calcChain>
</file>

<file path=xl/sharedStrings.xml><?xml version="1.0" encoding="utf-8"?>
<sst xmlns="http://schemas.openxmlformats.org/spreadsheetml/2006/main" count="76" uniqueCount="57">
  <si>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</si>
  <si>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</si>
  <si>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</si>
  <si>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</si>
  <si>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</si>
  <si>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</si>
  <si>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</si>
  <si>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</si>
  <si>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</si>
  <si>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</si>
  <si>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</si>
  <si>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</si>
  <si>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</si>
  <si>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</si>
  <si>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</si>
  <si>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</si>
  <si>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</si>
  <si>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</si>
  <si>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</si>
  <si>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</si>
  <si>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</si>
  <si>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</si>
  <si>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</si>
  <si>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</si>
  <si>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</si>
  <si>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</si>
  <si>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</si>
  <si>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</si>
  <si>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</si>
  <si>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</si>
  <si>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</si>
  <si>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</si>
  <si>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</si>
  <si>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</si>
  <si>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</si>
  <si>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</si>
  <si>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</si>
  <si>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</si>
  <si>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</si>
  <si>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</si>
  <si>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 xml:space="preserve">V - коэф-нт вариации </t>
  </si>
  <si>
    <t xml:space="preserve">   </t>
  </si>
  <si>
    <r>
      <rPr>
        <sz val="12"/>
        <color indexed="8"/>
        <rFont val="Times New Roman"/>
        <family val="1"/>
        <charset val="204"/>
      </rPr>
      <t>n</t>
    </r>
    <r>
      <rPr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</si>
  <si>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 xml:space="preserve">Начальная (максимальная) цена контракта, рассчитанная методом сопоставимых рыночных цен (анализа рынка) </t>
  </si>
  <si>
    <t>Итого:</t>
  </si>
  <si>
    <t>принятая наименьшая цена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</si>
  <si>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</si>
  <si>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методом сопоставимых рыночных цен (анализа рынка).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</si>
  <si>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</si>
  <si>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 xml:space="preserve">Бланк аттестата о  среднем общем образовании с отличием  к медали за особые успехи в учении II степени </t>
  </si>
  <si>
    <t>Медаль "За особые успехи в учении" II степени</t>
  </si>
  <si>
    <t>Коммерческое  №1</t>
  </si>
  <si>
    <t>Коммерческое  №2</t>
  </si>
  <si>
    <t>Коммерческое  №3</t>
  </si>
  <si>
    <t>Распоряжение Комитета по государственному заказу Санкт-Петербурга от 31.05.2018 № 100-р (в редакции от 03.02.2026 № 20-р)</t>
  </si>
  <si>
    <t>Директор                                                                                                                                                                        М.Г.Зверева</t>
  </si>
  <si>
    <t>Бланк приложения к  аттестату о среднем общем образовании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</si>
</sst>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000"/>
    <numFmt numFmtId="166" formatCode="0.00000000000"/>
  </numFmts>
  <fonts count="3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1" fillId="0" borderId="0" xfId="0" applyNumberFormat="1" applyFont="1" applyAlignment="1">
      <alignment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6" fillId="2" borderId="3" xfId="0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right" vertical="center" wrapText="1"/>
    </xf>
    <xf numFmtId="0" fontId="20" fillId="0" borderId="5" xfId="0" applyFont="1" applyBorder="1" applyAlignment="1">
      <alignment horizontal="right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 wrapText="1"/>
    </xf>
    <xf numFmtId="10" fontId="19" fillId="0" borderId="1" xfId="0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0" fontId="24" fillId="3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" fontId="11" fillId="0" borderId="1" xfId="0" applyNumberFormat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top" wrapText="1"/>
    </xf>
    <xf numFmtId="4" fontId="26" fillId="0" borderId="2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5" fillId="2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0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25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top" wrapText="1"/>
    </xf>
    <xf numFmtId="4" fontId="25" fillId="4" borderId="1" xfId="0" applyNumberFormat="1" applyFont="1" applyFill="1" applyBorder="1" applyAlignment="1">
      <alignment horizontal="center" vertical="center" wrapText="1"/>
    </xf>
    <xf numFmtId="10" fontId="11" fillId="4" borderId="1" xfId="0" applyNumberFormat="1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2" fontId="11" fillId="0" borderId="0" xfId="0" applyNumberFormat="1" applyFont="1"/>
    <xf numFmtId="2" fontId="0" fillId="0" borderId="0" xfId="0" applyNumberFormat="1"/>
    <xf numFmtId="165" fontId="0" fillId="0" borderId="0" xfId="0" applyNumberFormat="1"/>
    <xf numFmtId="0" fontId="20" fillId="0" borderId="0" xfId="0" applyFont="1" applyAlignment="1"/>
    <xf numFmtId="4" fontId="0" fillId="0" borderId="0" xfId="0" applyNumberFormat="1"/>
    <xf numFmtId="166" fontId="0" fillId="0" borderId="0" xfId="0" applyNumberFormat="1"/>
    <xf numFmtId="2" fontId="21" fillId="0" borderId="0" xfId="0" applyNumberFormat="1" applyFont="1"/>
    <xf numFmtId="4" fontId="30" fillId="2" borderId="5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/>
    <xf numFmtId="2" fontId="33" fillId="0" borderId="4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30" fillId="0" borderId="1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right" vertical="center" wrapText="1"/>
    </xf>
    <xf numFmtId="0" fontId="20" fillId="0" borderId="4" xfId="0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4" fontId="19" fillId="2" borderId="2" xfId="0" applyNumberFormat="1" applyFont="1" applyFill="1" applyBorder="1" applyAlignment="1">
      <alignment horizontal="center" vertical="center" wrapText="1"/>
    </xf>
    <xf numFmtId="4" fontId="19" fillId="2" borderId="6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top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23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231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231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231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23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232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232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2007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3</xdr:row>
      <xdr:rowOff>428625</xdr:rowOff>
    </xdr:from>
    <xdr:to>
      <xdr:col>5</xdr:col>
      <xdr:colOff>514350</xdr:colOff>
      <xdr:row>3</xdr:row>
      <xdr:rowOff>971550</xdr:rowOff>
    </xdr:to>
    <xdr:pic>
      <xdr:nvPicPr>
        <xdr:cNvPr id="137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81775" y="2057400"/>
          <a:ext cx="390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1076325</xdr:rowOff>
    </xdr:to>
    <xdr:pic>
      <xdr:nvPicPr>
        <xdr:cNvPr id="1374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4950" y="2143125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57150</xdr:colOff>
      <xdr:row>3</xdr:row>
      <xdr:rowOff>352425</xdr:rowOff>
    </xdr:from>
    <xdr:to>
      <xdr:col>11</xdr:col>
      <xdr:colOff>695325</xdr:colOff>
      <xdr:row>3</xdr:row>
      <xdr:rowOff>981075</xdr:rowOff>
    </xdr:to>
    <xdr:pic>
      <xdr:nvPicPr>
        <xdr:cNvPr id="1375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1981200"/>
          <a:ext cx="6381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0</xdr:rowOff>
    </xdr:from>
    <xdr:to>
      <xdr:col>9</xdr:col>
      <xdr:colOff>542925</xdr:colOff>
      <xdr:row>4</xdr:row>
      <xdr:rowOff>0</xdr:rowOff>
    </xdr:to>
    <xdr:pic>
      <xdr:nvPicPr>
        <xdr:cNvPr id="137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20125" y="326707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3</xdr:row>
      <xdr:rowOff>247650</xdr:rowOff>
    </xdr:from>
    <xdr:to>
      <xdr:col>13</xdr:col>
      <xdr:colOff>742950</xdr:colOff>
      <xdr:row>3</xdr:row>
      <xdr:rowOff>247650</xdr:rowOff>
    </xdr:to>
    <xdr:pic>
      <xdr:nvPicPr>
        <xdr:cNvPr id="1377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152400</xdr:colOff>
      <xdr:row>3</xdr:row>
      <xdr:rowOff>47625</xdr:rowOff>
    </xdr:from>
    <xdr:to>
      <xdr:col>13</xdr:col>
      <xdr:colOff>781050</xdr:colOff>
      <xdr:row>3</xdr:row>
      <xdr:rowOff>361950</xdr:rowOff>
    </xdr:to>
    <xdr:pic>
      <xdr:nvPicPr>
        <xdr:cNvPr id="137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96600" y="1676400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214842</xdr:colOff>
      <xdr:row>3</xdr:row>
      <xdr:rowOff>1217083</xdr:rowOff>
    </xdr:from>
    <xdr:to>
      <xdr:col>9</xdr:col>
      <xdr:colOff>595842</xdr:colOff>
      <xdr:row>3</xdr:row>
      <xdr:rowOff>1436158</xdr:rowOff>
    </xdr:to>
    <xdr:pic>
      <xdr:nvPicPr>
        <xdr:cNvPr id="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60342" y="2307166"/>
          <a:ext cx="381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3</xdr:row>
      <xdr:rowOff>247650</xdr:rowOff>
    </xdr:from>
    <xdr:to>
      <xdr:col>13</xdr:col>
      <xdr:colOff>845003</xdr:colOff>
      <xdr:row>3</xdr:row>
      <xdr:rowOff>247650</xdr:rowOff>
    </xdr:to>
    <xdr:pic>
      <xdr:nvPicPr>
        <xdr:cNvPr id="138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3</xdr:row>
      <xdr:rowOff>247650</xdr:rowOff>
    </xdr:from>
    <xdr:to>
      <xdr:col>14</xdr:col>
      <xdr:colOff>666750</xdr:colOff>
      <xdr:row>3</xdr:row>
      <xdr:rowOff>247650</xdr:rowOff>
    </xdr:to>
    <xdr:pic>
      <xdr:nvPicPr>
        <xdr:cNvPr id="138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620500" y="18764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3" t="s">
        <v>26</v>
      </c>
      <c r="B1" s="73"/>
    </row>
    <row r="2" spans="1:2" ht="54.75" customHeight="1" x14ac:dyDescent="0.25">
      <c r="A2" s="73"/>
      <c r="B2" s="73"/>
    </row>
    <row r="3" spans="1:2" ht="15.75" x14ac:dyDescent="0.25">
      <c r="A3" s="74" t="s">
        <v>0</v>
      </c>
      <c r="B3" s="7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27</v>
      </c>
    </row>
    <row r="7" spans="1:2" ht="91.5" customHeight="1" x14ac:dyDescent="0.25">
      <c r="A7" s="5" t="s">
        <v>32</v>
      </c>
      <c r="B7" s="6" t="s">
        <v>14</v>
      </c>
    </row>
    <row r="8" spans="1:2" ht="29.25" customHeight="1" x14ac:dyDescent="0.25">
      <c r="A8" s="75" t="s">
        <v>3</v>
      </c>
      <c r="B8" s="76"/>
    </row>
    <row r="9" spans="1:2" ht="15.75" x14ac:dyDescent="0.25">
      <c r="A9" s="7"/>
      <c r="B9" s="7"/>
    </row>
    <row r="10" spans="1:2" ht="15.75" x14ac:dyDescent="0.25">
      <c r="A10" s="77" t="s">
        <v>4</v>
      </c>
      <c r="B10" s="77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72" t="s">
        <v>7</v>
      </c>
      <c r="B16" s="7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18"/>
  <sheetViews>
    <sheetView zoomScale="90" zoomScaleNormal="90" workbookViewId="0">
      <selection activeCell="Q12" sqref="Q12"/>
    </sheetView>
  </sheetViews>
  <sheetFormatPr defaultRowHeight="15" x14ac:dyDescent="0.25"/>
  <cols>
    <col min="1" max="1" width="3.5703125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4" ht="33.75" customHeight="1" x14ac:dyDescent="0.25">
      <c r="A1" s="81" t="s">
        <v>28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43.5" customHeight="1" x14ac:dyDescent="0.25">
      <c r="A2" s="80" t="s">
        <v>22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4" ht="49.5" customHeight="1" x14ac:dyDescent="0.25">
      <c r="A3" s="85" t="s">
        <v>31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</row>
    <row r="4" spans="1:14" ht="22.5" customHeight="1" x14ac:dyDescent="0.25">
      <c r="A4" s="85" t="s">
        <v>9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1"/>
      <c r="L5" s="1"/>
      <c r="M5" s="1"/>
      <c r="N5" s="11"/>
    </row>
    <row r="6" spans="1:14" ht="69" customHeight="1" x14ac:dyDescent="0.25">
      <c r="A6" s="86" t="s">
        <v>10</v>
      </c>
      <c r="B6" s="78" t="s">
        <v>16</v>
      </c>
      <c r="C6" s="89" t="s">
        <v>36</v>
      </c>
      <c r="D6" s="90"/>
      <c r="E6" s="90"/>
      <c r="F6" s="90"/>
      <c r="G6" s="90"/>
      <c r="H6" s="91"/>
      <c r="I6" s="78" t="s">
        <v>17</v>
      </c>
      <c r="J6" s="78" t="s">
        <v>18</v>
      </c>
      <c r="K6" s="84" t="s">
        <v>15</v>
      </c>
      <c r="L6" s="84"/>
      <c r="M6" s="84"/>
      <c r="N6" s="12" t="s">
        <v>25</v>
      </c>
    </row>
    <row r="7" spans="1:14" ht="89.25" x14ac:dyDescent="0.25">
      <c r="A7" s="87"/>
      <c r="B7" s="88"/>
      <c r="C7" s="37" t="s">
        <v>33</v>
      </c>
      <c r="D7" s="37" t="s">
        <v>34</v>
      </c>
      <c r="E7" s="37" t="s">
        <v>35</v>
      </c>
      <c r="F7" s="37" t="s">
        <v>37</v>
      </c>
      <c r="G7" s="37" t="s">
        <v>38</v>
      </c>
      <c r="H7" s="13"/>
      <c r="I7" s="79"/>
      <c r="J7" s="79"/>
      <c r="K7" s="25" t="s">
        <v>19</v>
      </c>
      <c r="L7" s="28" t="s">
        <v>11</v>
      </c>
      <c r="M7" s="28" t="s">
        <v>21</v>
      </c>
      <c r="N7" s="14"/>
    </row>
    <row r="8" spans="1:14" ht="54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5" t="s">
        <v>12</v>
      </c>
      <c r="I8" s="15">
        <v>9</v>
      </c>
      <c r="J8" s="15" t="s">
        <v>39</v>
      </c>
      <c r="K8" s="26" t="s">
        <v>20</v>
      </c>
      <c r="L8" s="26">
        <v>12</v>
      </c>
      <c r="M8" s="26">
        <v>13</v>
      </c>
      <c r="N8" s="15" t="s">
        <v>13</v>
      </c>
    </row>
    <row r="9" spans="1:14" x14ac:dyDescent="0.25">
      <c r="A9" s="16">
        <v>1</v>
      </c>
      <c r="B9" s="17"/>
      <c r="C9" s="18"/>
      <c r="D9" s="18"/>
      <c r="E9" s="18"/>
      <c r="F9" s="18"/>
      <c r="G9" s="18"/>
      <c r="H9" s="19">
        <f t="shared" ref="H9:H15" si="0">C9+D9+E9+F9+G9</f>
        <v>0</v>
      </c>
      <c r="I9" s="20"/>
      <c r="J9" s="20"/>
      <c r="K9" s="27" t="e">
        <f t="shared" ref="K9:K15" si="1">AVERAGE(C9:G9)</f>
        <v>#DIV/0!</v>
      </c>
      <c r="L9" s="27" t="e">
        <f t="shared" ref="L9:L15" si="2">STDEV(C9:G9)</f>
        <v>#DIV/0!</v>
      </c>
      <c r="M9" s="29" t="e">
        <f>L9/K9</f>
        <v>#DIV/0!</v>
      </c>
      <c r="N9" s="18" t="e">
        <f t="shared" ref="N9:N15" si="3">H9*I9/J9</f>
        <v>#DIV/0!</v>
      </c>
    </row>
    <row r="10" spans="1:14" x14ac:dyDescent="0.25">
      <c r="A10" s="16">
        <v>2</v>
      </c>
      <c r="B10" s="17"/>
      <c r="C10" s="18"/>
      <c r="D10" s="18"/>
      <c r="E10" s="18"/>
      <c r="F10" s="18"/>
      <c r="G10" s="18"/>
      <c r="H10" s="19">
        <f t="shared" si="0"/>
        <v>0</v>
      </c>
      <c r="I10" s="20"/>
      <c r="J10" s="20"/>
      <c r="K10" s="27" t="e">
        <f t="shared" si="1"/>
        <v>#DIV/0!</v>
      </c>
      <c r="L10" s="27" t="e">
        <f t="shared" si="2"/>
        <v>#DIV/0!</v>
      </c>
      <c r="M10" s="29" t="e">
        <f t="shared" ref="M10:M15" si="4">L10/K10</f>
        <v>#DIV/0!</v>
      </c>
      <c r="N10" s="18" t="e">
        <f t="shared" si="3"/>
        <v>#DIV/0!</v>
      </c>
    </row>
    <row r="11" spans="1:14" x14ac:dyDescent="0.25">
      <c r="A11" s="16">
        <v>3</v>
      </c>
      <c r="B11" s="17"/>
      <c r="C11" s="18"/>
      <c r="D11" s="18"/>
      <c r="E11" s="18"/>
      <c r="F11" s="18"/>
      <c r="G11" s="18"/>
      <c r="H11" s="19">
        <f t="shared" si="0"/>
        <v>0</v>
      </c>
      <c r="I11" s="20"/>
      <c r="J11" s="20"/>
      <c r="K11" s="27" t="e">
        <f t="shared" si="1"/>
        <v>#DIV/0!</v>
      </c>
      <c r="L11" s="27" t="e">
        <f t="shared" si="2"/>
        <v>#DIV/0!</v>
      </c>
      <c r="M11" s="29" t="e">
        <f t="shared" si="4"/>
        <v>#DIV/0!</v>
      </c>
      <c r="N11" s="18" t="e">
        <f t="shared" si="3"/>
        <v>#DIV/0!</v>
      </c>
    </row>
    <row r="12" spans="1:14" x14ac:dyDescent="0.25">
      <c r="A12" s="16">
        <v>4</v>
      </c>
      <c r="B12" s="17"/>
      <c r="C12" s="18"/>
      <c r="D12" s="18"/>
      <c r="E12" s="18"/>
      <c r="F12" s="18"/>
      <c r="G12" s="18"/>
      <c r="H12" s="19">
        <f t="shared" si="0"/>
        <v>0</v>
      </c>
      <c r="I12" s="20"/>
      <c r="J12" s="20"/>
      <c r="K12" s="27" t="e">
        <f t="shared" si="1"/>
        <v>#DIV/0!</v>
      </c>
      <c r="L12" s="27" t="e">
        <f t="shared" si="2"/>
        <v>#DIV/0!</v>
      </c>
      <c r="M12" s="29" t="e">
        <f t="shared" si="4"/>
        <v>#DIV/0!</v>
      </c>
      <c r="N12" s="18" t="e">
        <f t="shared" si="3"/>
        <v>#DIV/0!</v>
      </c>
    </row>
    <row r="13" spans="1:14" x14ac:dyDescent="0.25">
      <c r="A13" s="16">
        <v>5</v>
      </c>
      <c r="B13" s="17"/>
      <c r="C13" s="18"/>
      <c r="D13" s="18"/>
      <c r="E13" s="18"/>
      <c r="F13" s="18"/>
      <c r="G13" s="18"/>
      <c r="H13" s="36">
        <f t="shared" si="0"/>
        <v>0</v>
      </c>
      <c r="I13" s="20"/>
      <c r="J13" s="20"/>
      <c r="K13" s="27" t="e">
        <f t="shared" si="1"/>
        <v>#DIV/0!</v>
      </c>
      <c r="L13" s="27" t="e">
        <f t="shared" si="2"/>
        <v>#DIV/0!</v>
      </c>
      <c r="M13" s="29" t="e">
        <f t="shared" si="4"/>
        <v>#DIV/0!</v>
      </c>
      <c r="N13" s="18" t="e">
        <f t="shared" si="3"/>
        <v>#DIV/0!</v>
      </c>
    </row>
    <row r="14" spans="1:14" x14ac:dyDescent="0.25">
      <c r="A14" s="16">
        <v>7</v>
      </c>
      <c r="B14" s="17"/>
      <c r="C14" s="18"/>
      <c r="D14" s="18"/>
      <c r="E14" s="18"/>
      <c r="F14" s="18"/>
      <c r="G14" s="18"/>
      <c r="H14" s="36">
        <f t="shared" si="0"/>
        <v>0</v>
      </c>
      <c r="I14" s="20"/>
      <c r="J14" s="20"/>
      <c r="K14" s="27" t="e">
        <f t="shared" si="1"/>
        <v>#DIV/0!</v>
      </c>
      <c r="L14" s="27" t="e">
        <f t="shared" si="2"/>
        <v>#DIV/0!</v>
      </c>
      <c r="M14" s="29" t="e">
        <f t="shared" si="4"/>
        <v>#DIV/0!</v>
      </c>
      <c r="N14" s="18" t="e">
        <f t="shared" si="3"/>
        <v>#DIV/0!</v>
      </c>
    </row>
    <row r="15" spans="1:14" x14ac:dyDescent="0.25">
      <c r="A15" s="16">
        <v>8</v>
      </c>
      <c r="B15" s="17"/>
      <c r="C15" s="18"/>
      <c r="D15" s="18"/>
      <c r="E15" s="18"/>
      <c r="F15" s="18"/>
      <c r="G15" s="18"/>
      <c r="H15" s="24">
        <f t="shared" si="0"/>
        <v>0</v>
      </c>
      <c r="I15" s="20"/>
      <c r="J15" s="20"/>
      <c r="K15" s="27" t="e">
        <f t="shared" si="1"/>
        <v>#DIV/0!</v>
      </c>
      <c r="L15" s="27" t="e">
        <f t="shared" si="2"/>
        <v>#DIV/0!</v>
      </c>
      <c r="M15" s="29" t="e">
        <f t="shared" si="4"/>
        <v>#DIV/0!</v>
      </c>
      <c r="N15" s="18" t="e">
        <f t="shared" si="3"/>
        <v>#DIV/0!</v>
      </c>
    </row>
    <row r="16" spans="1:14" ht="6" customHeight="1" x14ac:dyDescent="0.25">
      <c r="A16" s="30"/>
      <c r="B16" s="30"/>
      <c r="C16" s="30"/>
      <c r="D16" s="30"/>
      <c r="E16" s="30"/>
      <c r="F16" s="30"/>
      <c r="G16" s="30"/>
      <c r="H16" s="31"/>
      <c r="I16" s="30"/>
      <c r="J16" s="30"/>
      <c r="K16" s="32"/>
      <c r="L16" s="32"/>
      <c r="M16" s="33"/>
      <c r="N16" s="32"/>
    </row>
    <row r="17" spans="1:14" ht="25.5" customHeight="1" x14ac:dyDescent="0.25">
      <c r="A17" s="82" t="s">
        <v>24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22"/>
      <c r="N17" s="23" t="e">
        <f>SUM(N9:N16)</f>
        <v>#DIV/0!</v>
      </c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1"/>
    </row>
  </sheetData>
  <mergeCells count="11">
    <mergeCell ref="J6:J7"/>
    <mergeCell ref="A2:N2"/>
    <mergeCell ref="A17:L17"/>
    <mergeCell ref="K6:M6"/>
    <mergeCell ref="A1:N1"/>
    <mergeCell ref="A3:N3"/>
    <mergeCell ref="A4:N4"/>
    <mergeCell ref="A6:A7"/>
    <mergeCell ref="B6:B7"/>
    <mergeCell ref="C6:H6"/>
    <mergeCell ref="I6:I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3" t="s">
        <v>26</v>
      </c>
      <c r="B1" s="73"/>
    </row>
    <row r="2" spans="1:2" ht="30.75" customHeight="1" x14ac:dyDescent="0.25">
      <c r="A2" s="73"/>
      <c r="B2" s="73"/>
    </row>
    <row r="3" spans="1:2" ht="15.75" x14ac:dyDescent="0.25">
      <c r="A3" s="74" t="s">
        <v>0</v>
      </c>
      <c r="B3" s="74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30</v>
      </c>
    </row>
    <row r="7" spans="1:2" ht="91.5" customHeight="1" x14ac:dyDescent="0.25">
      <c r="A7" s="5" t="s">
        <v>32</v>
      </c>
      <c r="B7" s="6" t="s">
        <v>14</v>
      </c>
    </row>
    <row r="8" spans="1:2" ht="29.25" customHeight="1" x14ac:dyDescent="0.25">
      <c r="A8" s="75" t="s">
        <v>3</v>
      </c>
      <c r="B8" s="76"/>
    </row>
    <row r="9" spans="1:2" ht="15.75" x14ac:dyDescent="0.25">
      <c r="A9" s="34"/>
      <c r="B9" s="34"/>
    </row>
    <row r="10" spans="1:2" ht="15.75" x14ac:dyDescent="0.25">
      <c r="A10" s="77" t="s">
        <v>4</v>
      </c>
      <c r="B10" s="77"/>
    </row>
    <row r="11" spans="1:2" ht="15.75" x14ac:dyDescent="0.25">
      <c r="A11" s="34"/>
      <c r="B11" s="34"/>
    </row>
    <row r="12" spans="1:2" ht="15.75" x14ac:dyDescent="0.25">
      <c r="A12" s="35" t="s">
        <v>8</v>
      </c>
      <c r="B12" s="35" t="s">
        <v>5</v>
      </c>
    </row>
    <row r="13" spans="1:2" ht="15.75" x14ac:dyDescent="0.25">
      <c r="A13" s="34"/>
      <c r="B13" s="34"/>
    </row>
    <row r="14" spans="1:2" ht="15.75" x14ac:dyDescent="0.25">
      <c r="A14" s="9" t="s">
        <v>6</v>
      </c>
      <c r="B14" s="34"/>
    </row>
    <row r="15" spans="1:2" ht="15.75" x14ac:dyDescent="0.25">
      <c r="A15" s="10"/>
      <c r="B15" s="34"/>
    </row>
    <row r="16" spans="1:2" ht="29.25" customHeight="1" x14ac:dyDescent="0.25">
      <c r="A16" s="72" t="s">
        <v>7</v>
      </c>
      <c r="B16" s="7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  <pageSetUpPr fitToPage="1"/>
  </sheetPr>
  <dimension ref="A1:S22"/>
  <sheetViews>
    <sheetView tabSelected="1" zoomScale="90" zoomScaleNormal="90" workbookViewId="0">
      <selection activeCell="G30" sqref="G30"/>
    </sheetView>
  </sheetViews>
  <sheetFormatPr defaultRowHeight="15" x14ac:dyDescent="0.25"/>
  <cols>
    <col min="1" max="1" width="3.5703125" customWidth="1"/>
    <col min="2" max="2" width="35.7109375" style="42" customWidth="1"/>
    <col min="3" max="3" width="13" customWidth="1"/>
    <col min="4" max="4" width="12.7109375" customWidth="1"/>
    <col min="5" max="5" width="12.85546875" customWidth="1"/>
    <col min="6" max="6" width="11.5703125" customWidth="1"/>
    <col min="7" max="7" width="16.85546875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5703125" customWidth="1"/>
    <col min="13" max="13" width="13.28515625" customWidth="1"/>
    <col min="14" max="14" width="14.28515625" customWidth="1"/>
    <col min="15" max="15" width="12.85546875" customWidth="1"/>
    <col min="16" max="16" width="10.28515625" style="56" customWidth="1"/>
    <col min="17" max="17" width="14.140625" style="56" customWidth="1"/>
    <col min="18" max="18" width="12.7109375" customWidth="1"/>
    <col min="19" max="19" width="12.140625" customWidth="1"/>
  </cols>
  <sheetData>
    <row r="1" spans="1:19" ht="18.75" customHeight="1" x14ac:dyDescent="0.25">
      <c r="A1" s="81" t="s">
        <v>23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9" ht="14.25" customHeight="1" x14ac:dyDescent="0.25">
      <c r="A2" s="80" t="s">
        <v>29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9" ht="52.5" customHeight="1" x14ac:dyDescent="0.25">
      <c r="A3" s="101" t="s">
        <v>10</v>
      </c>
      <c r="B3" s="95" t="s">
        <v>16</v>
      </c>
      <c r="C3" s="104" t="s">
        <v>36</v>
      </c>
      <c r="D3" s="105"/>
      <c r="E3" s="105"/>
      <c r="F3" s="106"/>
      <c r="G3" s="109" t="s">
        <v>54</v>
      </c>
      <c r="H3" s="95" t="s">
        <v>17</v>
      </c>
      <c r="I3" s="95" t="s">
        <v>42</v>
      </c>
      <c r="J3" s="84" t="s">
        <v>15</v>
      </c>
      <c r="K3" s="84"/>
      <c r="L3" s="84"/>
      <c r="M3" s="107" t="s">
        <v>45</v>
      </c>
      <c r="N3" s="93" t="s">
        <v>41</v>
      </c>
      <c r="Q3" s="61"/>
    </row>
    <row r="4" spans="1:19" ht="114.75" customHeight="1" x14ac:dyDescent="0.25">
      <c r="A4" s="102"/>
      <c r="B4" s="103"/>
      <c r="C4" s="38" t="s">
        <v>51</v>
      </c>
      <c r="D4" s="68" t="s">
        <v>52</v>
      </c>
      <c r="E4" s="68" t="s">
        <v>53</v>
      </c>
      <c r="F4" s="13"/>
      <c r="G4" s="110"/>
      <c r="H4" s="96"/>
      <c r="I4" s="96"/>
      <c r="J4" s="40" t="s">
        <v>19</v>
      </c>
      <c r="K4" s="39" t="s">
        <v>11</v>
      </c>
      <c r="L4" s="39" t="s">
        <v>40</v>
      </c>
      <c r="M4" s="108"/>
      <c r="N4" s="94"/>
    </row>
    <row r="5" spans="1:19" s="48" customFormat="1" ht="43.5" customHeight="1" x14ac:dyDescent="0.25">
      <c r="A5" s="43">
        <v>6</v>
      </c>
      <c r="B5" s="69" t="s">
        <v>49</v>
      </c>
      <c r="C5" s="44">
        <v>300</v>
      </c>
      <c r="D5" s="53">
        <v>315.48</v>
      </c>
      <c r="E5" s="62">
        <v>308.98</v>
      </c>
      <c r="F5" s="67">
        <f t="shared" ref="F5:F7" si="0">C5+D5+E5</f>
        <v>924.46</v>
      </c>
      <c r="G5" s="67">
        <v>319.58</v>
      </c>
      <c r="H5" s="70">
        <v>4</v>
      </c>
      <c r="I5" s="71">
        <v>3</v>
      </c>
      <c r="J5" s="46">
        <f t="shared" ref="J5:J7" si="1">AVERAGE(C5:E5)</f>
        <v>308.14999999999998</v>
      </c>
      <c r="K5" s="46">
        <v>7.77</v>
      </c>
      <c r="L5" s="47">
        <v>2.52E-2</v>
      </c>
      <c r="M5" s="44">
        <f t="shared" ref="M5:M6" si="2">C5*H5</f>
        <v>1200</v>
      </c>
      <c r="N5" s="45">
        <f t="shared" ref="N5:N7" si="3">M5</f>
        <v>1200</v>
      </c>
      <c r="P5" s="55"/>
      <c r="Q5" s="55"/>
      <c r="R5" s="55"/>
    </row>
    <row r="6" spans="1:19" s="48" customFormat="1" ht="57.75" customHeight="1" x14ac:dyDescent="0.25">
      <c r="A6" s="43">
        <v>7</v>
      </c>
      <c r="B6" s="69" t="s">
        <v>56</v>
      </c>
      <c r="C6" s="44">
        <v>90</v>
      </c>
      <c r="D6" s="53">
        <v>92.4</v>
      </c>
      <c r="E6" s="62">
        <v>90.74</v>
      </c>
      <c r="F6" s="67">
        <f t="shared" si="0"/>
        <v>273.14</v>
      </c>
      <c r="G6" s="67">
        <v>93.6</v>
      </c>
      <c r="H6" s="70">
        <v>4</v>
      </c>
      <c r="I6" s="71">
        <v>3</v>
      </c>
      <c r="J6" s="46">
        <f t="shared" si="1"/>
        <v>91.05</v>
      </c>
      <c r="K6" s="46">
        <v>1.23</v>
      </c>
      <c r="L6" s="47">
        <v>1.35E-2</v>
      </c>
      <c r="M6" s="44">
        <f t="shared" si="2"/>
        <v>360</v>
      </c>
      <c r="N6" s="45">
        <f t="shared" si="3"/>
        <v>360</v>
      </c>
      <c r="P6" s="55"/>
      <c r="Q6" s="55"/>
      <c r="R6" s="55"/>
    </row>
    <row r="7" spans="1:19" s="48" customFormat="1" ht="30" customHeight="1" x14ac:dyDescent="0.25">
      <c r="A7" s="43">
        <v>9</v>
      </c>
      <c r="B7" s="69" t="s">
        <v>50</v>
      </c>
      <c r="C7" s="44">
        <v>1700</v>
      </c>
      <c r="D7" s="53">
        <v>1652.8</v>
      </c>
      <c r="E7" s="62">
        <v>1769.87</v>
      </c>
      <c r="F7" s="66">
        <f t="shared" si="0"/>
        <v>5122.67</v>
      </c>
      <c r="G7" s="67">
        <v>1807.35</v>
      </c>
      <c r="H7" s="70">
        <v>4</v>
      </c>
      <c r="I7" s="71">
        <v>3</v>
      </c>
      <c r="J7" s="46">
        <f t="shared" si="1"/>
        <v>1707.56</v>
      </c>
      <c r="K7" s="46">
        <v>1.23</v>
      </c>
      <c r="L7" s="47">
        <v>1.35E-2</v>
      </c>
      <c r="M7" s="44">
        <f>D7*H7</f>
        <v>6611.2</v>
      </c>
      <c r="N7" s="45">
        <f t="shared" si="3"/>
        <v>6611.2</v>
      </c>
      <c r="P7" s="55"/>
      <c r="Q7" s="55"/>
      <c r="R7" s="55"/>
    </row>
    <row r="8" spans="1:19" s="48" customFormat="1" ht="15.75" customHeight="1" x14ac:dyDescent="0.25">
      <c r="A8" s="49"/>
      <c r="B8" s="50" t="s">
        <v>44</v>
      </c>
      <c r="C8" s="51"/>
      <c r="D8" s="51"/>
      <c r="E8" s="51"/>
      <c r="F8" s="41"/>
      <c r="G8" s="41"/>
      <c r="H8" s="49"/>
      <c r="I8" s="49"/>
      <c r="J8" s="41"/>
      <c r="K8" s="41"/>
      <c r="L8" s="52"/>
      <c r="M8" s="52"/>
      <c r="N8" s="41">
        <f>SUM(N5:N7)</f>
        <v>8171.2</v>
      </c>
      <c r="P8" s="55"/>
      <c r="Q8" s="55"/>
      <c r="R8" s="55"/>
    </row>
    <row r="9" spans="1:19" ht="33" customHeight="1" x14ac:dyDescent="0.25">
      <c r="A9" s="97" t="s">
        <v>43</v>
      </c>
      <c r="B9" s="98"/>
      <c r="C9" s="98"/>
      <c r="D9" s="98"/>
      <c r="E9" s="98"/>
      <c r="F9" s="98"/>
      <c r="G9" s="98"/>
      <c r="H9" s="98"/>
      <c r="I9" s="98"/>
      <c r="J9" s="99"/>
      <c r="K9" s="21"/>
      <c r="L9" s="21"/>
      <c r="M9" s="65"/>
      <c r="N9" s="41">
        <f>$N$8</f>
        <v>8171.2</v>
      </c>
      <c r="S9" s="48"/>
    </row>
    <row r="10" spans="1:19" x14ac:dyDescent="0.25"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</row>
    <row r="11" spans="1:19" x14ac:dyDescent="0.25">
      <c r="B11" s="100" t="s">
        <v>47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64"/>
    </row>
    <row r="12" spans="1:19" x14ac:dyDescent="0.25">
      <c r="B12" s="100" t="s">
        <v>46</v>
      </c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64"/>
    </row>
    <row r="13" spans="1:19" ht="30.75" customHeight="1" x14ac:dyDescent="0.25">
      <c r="B13" s="100" t="s">
        <v>48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64"/>
    </row>
    <row r="14" spans="1:19" ht="13.5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R14" s="54"/>
    </row>
    <row r="15" spans="1:19" ht="15" hidden="1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</row>
    <row r="16" spans="1:19" ht="15" hidden="1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</row>
    <row r="17" spans="2:16" ht="15" hidden="1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</row>
    <row r="18" spans="2:16" ht="15" hidden="1" customHeight="1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2:16" ht="15" customHeight="1" x14ac:dyDescent="0.25">
      <c r="B19"/>
      <c r="C19" s="92" t="s">
        <v>55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59"/>
    </row>
    <row r="20" spans="2:16" x14ac:dyDescent="0.25">
      <c r="P20" s="57"/>
    </row>
    <row r="22" spans="2:16" x14ac:dyDescent="0.25">
      <c r="O22" s="60"/>
    </row>
  </sheetData>
  <mergeCells count="16">
    <mergeCell ref="A1:N1"/>
    <mergeCell ref="A2:N2"/>
    <mergeCell ref="A3:A4"/>
    <mergeCell ref="B3:B4"/>
    <mergeCell ref="C3:F3"/>
    <mergeCell ref="H3:H4"/>
    <mergeCell ref="M3:M4"/>
    <mergeCell ref="G3:G4"/>
    <mergeCell ref="C19:N19"/>
    <mergeCell ref="N3:N4"/>
    <mergeCell ref="I3:I4"/>
    <mergeCell ref="J3:L3"/>
    <mergeCell ref="A9:J9"/>
    <mergeCell ref="B11:M11"/>
    <mergeCell ref="B12:M12"/>
    <mergeCell ref="B13:M13"/>
  </mergeCells>
  <pageMargins left="0.25" right="0.25" top="0.75" bottom="0.75" header="0.3" footer="0.3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НМЦК-п.3.7.1</vt:lpstr>
      <vt:lpstr>Прилож.1 - п.3.7.1</vt:lpstr>
      <vt:lpstr>НМЦК-п.3.7.2</vt:lpstr>
      <vt:lpstr>Прилож.1 п.3.7.4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2026-03-19T11:06:01Z</cp:lastPrinted>
  <dcterms:created xsi:type="dcterms:W3CDTF">2011-08-15T06:57:36Z</dcterms:created>
  <dcterms:modified xsi:type="dcterms:W3CDTF">2026-06-15T14:04:11Z</dcterms:modified>
</cp:coreProperties>
</file>