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Desktop\Аукционы 2026 г\Аукционы СОШ № 467\ЭЛЕКТРОННЫЙ МАГАЗИН\Питание лагерь на 7 человек\"/>
    </mc:Choice>
  </mc:AlternateContent>
  <bookViews>
    <workbookView xWindow="-120" yWindow="-120" windowWidth="21840" windowHeight="13140" tabRatio="946"/>
  </bookViews>
  <sheets>
    <sheet name="лагерь лето мл" sheetId="10" r:id="rId1"/>
    <sheet name="лагерь лето ст" sheetId="11" r:id="rId2"/>
  </sheets>
  <definedNames>
    <definedName name="_xlnm._FilterDatabase" localSheetId="0" hidden="1">'лагерь лето мл'!$A$5:$H$236</definedName>
    <definedName name="_xlnm._FilterDatabase" localSheetId="1" hidden="1">'лагерь лето ст'!$A$5:$H$236</definedName>
    <definedName name="_xlnm.Print_Area" localSheetId="0">'лагерь лето мл'!$A$1:$H$249</definedName>
    <definedName name="_xlnm.Print_Area" localSheetId="1">'лагерь лето ст'!$A$1:$H$249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40" i="11" l="1"/>
  <c r="G140" i="11"/>
  <c r="F140" i="11"/>
  <c r="E140" i="11"/>
  <c r="H140" i="10"/>
  <c r="G140" i="10"/>
  <c r="F140" i="10"/>
  <c r="E140" i="10"/>
  <c r="D174" i="10"/>
  <c r="D14" i="10"/>
  <c r="D164" i="10" l="1"/>
  <c r="D164" i="11"/>
  <c r="H22" i="10" l="1"/>
  <c r="D174" i="11" l="1"/>
  <c r="D14" i="11" l="1"/>
  <c r="H219" i="11"/>
  <c r="D127" i="11" l="1"/>
  <c r="D127" i="10"/>
  <c r="D149" i="11" l="1"/>
  <c r="D59" i="11" l="1"/>
  <c r="D59" i="10"/>
  <c r="D36" i="11" l="1"/>
  <c r="D36" i="10"/>
  <c r="F197" i="10" l="1"/>
  <c r="E174" i="11"/>
  <c r="F174" i="11"/>
  <c r="G174" i="11"/>
  <c r="H174" i="11"/>
  <c r="D197" i="11" l="1"/>
  <c r="D233" i="10"/>
  <c r="D228" i="10"/>
  <c r="D211" i="10"/>
  <c r="D197" i="10"/>
  <c r="H233" i="11" l="1"/>
  <c r="G233" i="11"/>
  <c r="F233" i="11"/>
  <c r="E233" i="11"/>
  <c r="H228" i="11"/>
  <c r="G228" i="11"/>
  <c r="F228" i="11"/>
  <c r="E228" i="11"/>
  <c r="D228" i="11"/>
  <c r="G219" i="11"/>
  <c r="F219" i="11"/>
  <c r="E219" i="11"/>
  <c r="H211" i="11"/>
  <c r="G211" i="11"/>
  <c r="F211" i="11"/>
  <c r="E211" i="11"/>
  <c r="D211" i="11"/>
  <c r="H206" i="11"/>
  <c r="G206" i="11"/>
  <c r="F206" i="11"/>
  <c r="E206" i="11"/>
  <c r="D206" i="11"/>
  <c r="H197" i="11"/>
  <c r="G197" i="11"/>
  <c r="F197" i="11"/>
  <c r="E197" i="11"/>
  <c r="H188" i="11"/>
  <c r="G188" i="11"/>
  <c r="F188" i="11"/>
  <c r="E188" i="11"/>
  <c r="H183" i="11"/>
  <c r="G183" i="11"/>
  <c r="F183" i="11"/>
  <c r="E183" i="11"/>
  <c r="D183" i="11"/>
  <c r="H164" i="11"/>
  <c r="G164" i="11"/>
  <c r="F164" i="11"/>
  <c r="E164" i="11"/>
  <c r="H158" i="11"/>
  <c r="G158" i="11"/>
  <c r="F158" i="11"/>
  <c r="E158" i="11"/>
  <c r="D158" i="11"/>
  <c r="H149" i="11"/>
  <c r="G149" i="11"/>
  <c r="F149" i="11"/>
  <c r="E149" i="11"/>
  <c r="H135" i="11"/>
  <c r="G135" i="11"/>
  <c r="F135" i="11"/>
  <c r="E135" i="11"/>
  <c r="D135" i="11"/>
  <c r="H127" i="11"/>
  <c r="G127" i="11"/>
  <c r="F127" i="11"/>
  <c r="E127" i="11"/>
  <c r="H118" i="11"/>
  <c r="G118" i="11"/>
  <c r="F118" i="11"/>
  <c r="E118" i="11"/>
  <c r="D118" i="11"/>
  <c r="H113" i="11"/>
  <c r="G113" i="11"/>
  <c r="F113" i="11"/>
  <c r="E113" i="11"/>
  <c r="D113" i="11"/>
  <c r="H105" i="11"/>
  <c r="G105" i="11"/>
  <c r="F105" i="11"/>
  <c r="E105" i="11"/>
  <c r="H95" i="11"/>
  <c r="G95" i="11"/>
  <c r="F95" i="11"/>
  <c r="E95" i="11"/>
  <c r="H90" i="11"/>
  <c r="G90" i="11"/>
  <c r="F90" i="11"/>
  <c r="E90" i="11"/>
  <c r="D90" i="11"/>
  <c r="H81" i="11"/>
  <c r="G81" i="11"/>
  <c r="F81" i="11"/>
  <c r="E81" i="11"/>
  <c r="H73" i="11"/>
  <c r="G73" i="11"/>
  <c r="F73" i="11"/>
  <c r="E73" i="11"/>
  <c r="D73" i="11"/>
  <c r="H68" i="11"/>
  <c r="G68" i="11"/>
  <c r="F68" i="11"/>
  <c r="E68" i="11"/>
  <c r="D68" i="11"/>
  <c r="H59" i="11"/>
  <c r="G59" i="11"/>
  <c r="F59" i="11"/>
  <c r="E59" i="11"/>
  <c r="H50" i="11"/>
  <c r="G50" i="11"/>
  <c r="F50" i="11"/>
  <c r="E50" i="11"/>
  <c r="D50" i="11"/>
  <c r="H45" i="11"/>
  <c r="G45" i="11"/>
  <c r="F45" i="11"/>
  <c r="E45" i="11"/>
  <c r="D45" i="11"/>
  <c r="H36" i="11"/>
  <c r="G36" i="11"/>
  <c r="F36" i="11"/>
  <c r="E36" i="11"/>
  <c r="H27" i="11"/>
  <c r="G27" i="11"/>
  <c r="F27" i="11"/>
  <c r="E27" i="11"/>
  <c r="D27" i="11"/>
  <c r="H22" i="11"/>
  <c r="G22" i="11"/>
  <c r="F22" i="11"/>
  <c r="E22" i="11"/>
  <c r="D22" i="11"/>
  <c r="H14" i="11"/>
  <c r="G14" i="11"/>
  <c r="F14" i="11"/>
  <c r="E14" i="11"/>
  <c r="H233" i="10"/>
  <c r="G233" i="10"/>
  <c r="F233" i="10"/>
  <c r="E233" i="10"/>
  <c r="H228" i="10"/>
  <c r="G228" i="10"/>
  <c r="F228" i="10"/>
  <c r="E228" i="10"/>
  <c r="H219" i="10"/>
  <c r="G219" i="10"/>
  <c r="F219" i="10"/>
  <c r="E219" i="10"/>
  <c r="G211" i="10"/>
  <c r="F211" i="10"/>
  <c r="E211" i="10"/>
  <c r="H206" i="10"/>
  <c r="G206" i="10"/>
  <c r="F206" i="10"/>
  <c r="E206" i="10"/>
  <c r="D206" i="10"/>
  <c r="H197" i="10"/>
  <c r="G197" i="10"/>
  <c r="E197" i="10"/>
  <c r="H188" i="10"/>
  <c r="G188" i="10"/>
  <c r="F188" i="10"/>
  <c r="E188" i="10"/>
  <c r="H183" i="10"/>
  <c r="G183" i="10"/>
  <c r="F183" i="10"/>
  <c r="E183" i="10"/>
  <c r="D183" i="10"/>
  <c r="H174" i="10"/>
  <c r="G174" i="10"/>
  <c r="F174" i="10"/>
  <c r="E174" i="10"/>
  <c r="H164" i="10"/>
  <c r="G164" i="10"/>
  <c r="F164" i="10"/>
  <c r="E164" i="10"/>
  <c r="H158" i="10"/>
  <c r="G158" i="10"/>
  <c r="F158" i="10"/>
  <c r="E158" i="10"/>
  <c r="D158" i="10"/>
  <c r="H149" i="10"/>
  <c r="G149" i="10"/>
  <c r="F149" i="10"/>
  <c r="E149" i="10"/>
  <c r="H135" i="10"/>
  <c r="G135" i="10"/>
  <c r="F135" i="10"/>
  <c r="E135" i="10"/>
  <c r="D135" i="10"/>
  <c r="H127" i="10"/>
  <c r="G127" i="10"/>
  <c r="F127" i="10"/>
  <c r="E127" i="10"/>
  <c r="H118" i="10"/>
  <c r="G118" i="10"/>
  <c r="F118" i="10"/>
  <c r="E118" i="10"/>
  <c r="D118" i="10"/>
  <c r="H113" i="10"/>
  <c r="G113" i="10"/>
  <c r="F113" i="10"/>
  <c r="E113" i="10"/>
  <c r="D113" i="10"/>
  <c r="H105" i="10"/>
  <c r="G105" i="10"/>
  <c r="F105" i="10"/>
  <c r="E105" i="10"/>
  <c r="H95" i="10"/>
  <c r="G95" i="10"/>
  <c r="F95" i="10"/>
  <c r="E95" i="10"/>
  <c r="H90" i="10"/>
  <c r="G90" i="10"/>
  <c r="F90" i="10"/>
  <c r="E90" i="10"/>
  <c r="D90" i="10"/>
  <c r="H81" i="10"/>
  <c r="G81" i="10"/>
  <c r="F81" i="10"/>
  <c r="E81" i="10"/>
  <c r="H73" i="10"/>
  <c r="G73" i="10"/>
  <c r="F73" i="10"/>
  <c r="E73" i="10"/>
  <c r="D73" i="10"/>
  <c r="H68" i="10"/>
  <c r="G68" i="10"/>
  <c r="F68" i="10"/>
  <c r="E68" i="10"/>
  <c r="D68" i="10"/>
  <c r="H59" i="10"/>
  <c r="G59" i="10"/>
  <c r="F59" i="10"/>
  <c r="E59" i="10"/>
  <c r="H50" i="10"/>
  <c r="G50" i="10"/>
  <c r="F50" i="10"/>
  <c r="E50" i="10"/>
  <c r="D50" i="10"/>
  <c r="H45" i="10"/>
  <c r="G45" i="10"/>
  <c r="F45" i="10"/>
  <c r="E45" i="10"/>
  <c r="D45" i="10"/>
  <c r="H36" i="10"/>
  <c r="G36" i="10"/>
  <c r="F36" i="10"/>
  <c r="E36" i="10"/>
  <c r="H27" i="10"/>
  <c r="G27" i="10"/>
  <c r="F27" i="10"/>
  <c r="E27" i="10"/>
  <c r="D27" i="10"/>
  <c r="G22" i="10"/>
  <c r="F22" i="10"/>
  <c r="E22" i="10"/>
  <c r="D22" i="10"/>
  <c r="H14" i="10"/>
  <c r="G14" i="10"/>
  <c r="F14" i="10"/>
  <c r="E14" i="10"/>
  <c r="F189" i="10" l="1"/>
  <c r="G234" i="10"/>
  <c r="H234" i="10"/>
  <c r="G165" i="11"/>
  <c r="E165" i="10"/>
  <c r="H141" i="11"/>
  <c r="H119" i="10"/>
  <c r="F96" i="10"/>
  <c r="F74" i="10"/>
  <c r="E74" i="10"/>
  <c r="F51" i="10"/>
  <c r="E119" i="11"/>
  <c r="E212" i="11"/>
  <c r="G96" i="11"/>
  <c r="G141" i="11"/>
  <c r="H28" i="11"/>
  <c r="F234" i="11"/>
  <c r="G234" i="11"/>
  <c r="E234" i="11"/>
  <c r="E189" i="11"/>
  <c r="H189" i="11"/>
  <c r="H165" i="11"/>
  <c r="F141" i="11"/>
  <c r="E141" i="11"/>
  <c r="F119" i="11"/>
  <c r="F96" i="11"/>
  <c r="H96" i="11"/>
  <c r="F74" i="11"/>
  <c r="E74" i="11"/>
  <c r="G74" i="11"/>
  <c r="H74" i="11"/>
  <c r="H51" i="11"/>
  <c r="F28" i="11"/>
  <c r="G28" i="11"/>
  <c r="E28" i="11"/>
  <c r="F234" i="10"/>
  <c r="E212" i="10"/>
  <c r="G212" i="10"/>
  <c r="G189" i="10"/>
  <c r="E189" i="10"/>
  <c r="H141" i="10"/>
  <c r="E141" i="10"/>
  <c r="F141" i="10"/>
  <c r="G141" i="10"/>
  <c r="E119" i="10"/>
  <c r="G96" i="10"/>
  <c r="H96" i="10"/>
  <c r="G74" i="10"/>
  <c r="H74" i="10"/>
  <c r="E51" i="10"/>
  <c r="H51" i="10"/>
  <c r="E28" i="10"/>
  <c r="G119" i="11"/>
  <c r="H234" i="11"/>
  <c r="E51" i="11"/>
  <c r="H119" i="11"/>
  <c r="G212" i="11"/>
  <c r="H212" i="11"/>
  <c r="F51" i="11"/>
  <c r="G51" i="11"/>
  <c r="E96" i="11"/>
  <c r="F212" i="11"/>
  <c r="E165" i="11"/>
  <c r="F189" i="11"/>
  <c r="F165" i="11"/>
  <c r="G189" i="11"/>
  <c r="G28" i="10"/>
  <c r="G165" i="10"/>
  <c r="F212" i="10"/>
  <c r="G51" i="10"/>
  <c r="E96" i="10"/>
  <c r="G119" i="10"/>
  <c r="H212" i="10"/>
  <c r="E234" i="10"/>
  <c r="H28" i="10"/>
  <c r="F165" i="10"/>
  <c r="F119" i="10"/>
  <c r="H165" i="10"/>
  <c r="F28" i="10"/>
  <c r="H189" i="10"/>
  <c r="H235" i="11" l="1"/>
  <c r="H236" i="11" s="1"/>
  <c r="E235" i="11"/>
  <c r="F235" i="11"/>
  <c r="F236" i="11" s="1"/>
  <c r="G235" i="11"/>
  <c r="G236" i="11" s="1"/>
  <c r="H235" i="10"/>
  <c r="H236" i="10" s="1"/>
  <c r="E235" i="10"/>
  <c r="E236" i="10" s="1"/>
  <c r="G235" i="10"/>
  <c r="G236" i="10" s="1"/>
  <c r="F235" i="10"/>
  <c r="F236" i="10" s="1"/>
  <c r="E236" i="11" l="1"/>
</calcChain>
</file>

<file path=xl/sharedStrings.xml><?xml version="1.0" encoding="utf-8"?>
<sst xmlns="http://schemas.openxmlformats.org/spreadsheetml/2006/main" count="961" uniqueCount="190">
  <si>
    <t>Сборник рецептур</t>
  </si>
  <si>
    <t>№ техноло-гической карты</t>
  </si>
  <si>
    <t>Прием пищи, наименование блюда</t>
  </si>
  <si>
    <t>Масса порции</t>
  </si>
  <si>
    <t>Пищевые вещества</t>
  </si>
  <si>
    <t>Энергети-ческая ценность, ккал</t>
  </si>
  <si>
    <t>Белки, г</t>
  </si>
  <si>
    <t>Жиры, г</t>
  </si>
  <si>
    <t>Углеводы, г</t>
  </si>
  <si>
    <t>1 день</t>
  </si>
  <si>
    <t>Завтрак</t>
  </si>
  <si>
    <t>Итого за прием пищи:</t>
  </si>
  <si>
    <t>Обед</t>
  </si>
  <si>
    <t>Полдник</t>
  </si>
  <si>
    <t>Всего за день:</t>
  </si>
  <si>
    <t>2 день</t>
  </si>
  <si>
    <t>3 день</t>
  </si>
  <si>
    <t>4 день</t>
  </si>
  <si>
    <t>5 день</t>
  </si>
  <si>
    <t>6 день</t>
  </si>
  <si>
    <t>7 день</t>
  </si>
  <si>
    <t>8 день</t>
  </si>
  <si>
    <t>9 день</t>
  </si>
  <si>
    <t>10 день</t>
  </si>
  <si>
    <t>Итого за 10 дней:</t>
  </si>
  <si>
    <t>Среднее значение за период:</t>
  </si>
  <si>
    <t>Допускаются отклонения в случае сбоев поставки в наименованиях по фруктам и напиткам, сезонные замены овощей и фруктов, согласно периода сезонного созревания на территории РФ.</t>
  </si>
  <si>
    <t>_________________ /___________________/</t>
  </si>
  <si>
    <t>15/5/20</t>
  </si>
  <si>
    <t>ПЮРЕ КАРТОФЕЛЬНОЕ</t>
  </si>
  <si>
    <t>КОМПОТ ИЗ СМЕСИ СУХОФРУКТОВ</t>
  </si>
  <si>
    <t>КАША ЖИДКАЯ МОЛОЧНАЯ РИСОВАЯ С МАСЛОМ СЛИВОЧНЫМ</t>
  </si>
  <si>
    <t>ЧАЙ С МОЛОКОМ</t>
  </si>
  <si>
    <t>МАКАРОННЫЕ ИЗДЕЛИЯ ОТВАРНЫЕ</t>
  </si>
  <si>
    <t>НАПИТОК АПЕЛЬСИНОВЫЙ</t>
  </si>
  <si>
    <t>КАША "ЯНТАРНАЯ" (ИЗ ПШЕНА С ЯБЛОКАМИ)</t>
  </si>
  <si>
    <t>КАКАО С МОЛОКОМ</t>
  </si>
  <si>
    <t>ЧАЙ С ЛИМОНОМ</t>
  </si>
  <si>
    <t>КИСЕЛЬ ИЗ КУРАГИ</t>
  </si>
  <si>
    <t>КАША ЖИДКАЯ МОЛОЧНАЯ ОВСЯНАЯ "ГЕРКУЛЕС" С МАСЛОМ СЛИВОЧНЫМ</t>
  </si>
  <si>
    <t>ОМЛЕТ НАТУРАЛЬНЫЙ</t>
  </si>
  <si>
    <t>РАГУ ИЗ ПТИЦЫ</t>
  </si>
  <si>
    <t>ВАТРУШКА С ТВОРОГОМ</t>
  </si>
  <si>
    <t>ГОЛУБЦЫ ЛЕНИВЫЕ</t>
  </si>
  <si>
    <t>НАПИТОК ЯБЛОЧНЫЙ</t>
  </si>
  <si>
    <t>КОТЛЕТЫ РУБЛЕНЫЕ ИЗ ПТИЦЫ</t>
  </si>
  <si>
    <t>КИСЕЛЬ ИЗ ЯБЛОК</t>
  </si>
  <si>
    <t>МАКАРОНЫ С СЫРОМ</t>
  </si>
  <si>
    <t>ЧАЙ С САХАРОМ</t>
  </si>
  <si>
    <t>10/20</t>
  </si>
  <si>
    <t>ПУДИНГ ИЗ ПЕЧЕНИ С МОРКОВЬЮ</t>
  </si>
  <si>
    <t>БУЛОЧКА РОССИЙСКАЯ</t>
  </si>
  <si>
    <t>ФРУКТЫ СВЕЖИЕ (ГРУШИ)</t>
  </si>
  <si>
    <t>ФРУКТЫ СВЕЖИЕ (НЕКТАРИНЫ)</t>
  </si>
  <si>
    <t>ФРУКТЫ СВЕЖИЕ (ЯБЛОКИ)</t>
  </si>
  <si>
    <t>БАТОН ОБОГАЩЕННЫЙ</t>
  </si>
  <si>
    <t>БОРЩ С КАПУСТОЙ И КАРТОФЕЛЕМ (С МЯСОМ И СМЕТАНОЙ)</t>
  </si>
  <si>
    <t>БУТЕРБРОД С ДЖЕМОМ, МАСЛОМ</t>
  </si>
  <si>
    <t>КАША ИЗ ПШЕНА И РИСА МОЛОЧНАЯ ЖИДКАЯ (ДРУЖБА)</t>
  </si>
  <si>
    <t>МОЛОКО КИПЯЧЕНОЕ М.Д.Ж. 2,5%</t>
  </si>
  <si>
    <t>РАССОЛЬНИК ЛЕНИНГРАДСКИЙ (С ПТИЦЕЙ И СМЕТАНОЙ)</t>
  </si>
  <si>
    <t>СУП ИЗ ОВОЩЕЙ (С МЯСОМ)</t>
  </si>
  <si>
    <t>ХЛЕБ РЖАНО-ПШЕНИЧНЫЙ ОБОГАЩЕННЫЙ</t>
  </si>
  <si>
    <t>ЯЙЦА ВАРЕНЫЕ</t>
  </si>
  <si>
    <t>БУТЕРБРОД С СЫРОМ</t>
  </si>
  <si>
    <t>БУТЕРБРОД С МАСЛОМ</t>
  </si>
  <si>
    <t>НАПИТОК ЛИМОННЫЙ</t>
  </si>
  <si>
    <t>5/20</t>
  </si>
  <si>
    <t>ПЕЧЕНЬ ПО-СТРОГАНОВСКИ</t>
  </si>
  <si>
    <t>СУП КАРТОФЕЛЬНЫЙ (С ПТИЦЕЙ)</t>
  </si>
  <si>
    <t>ШНИЦЕЛЬ РЫБНЫЙ НАТУРАЛЬНЫЙ</t>
  </si>
  <si>
    <t>20/20</t>
  </si>
  <si>
    <t>25/20</t>
  </si>
  <si>
    <t>САЛАТ ИЗ СВЕЖИХ ПОМИДОРОВ И ОГУРЦОВ</t>
  </si>
  <si>
    <t>САЛАТ ИЗ СВЕКЛЫ С СЫРОМ</t>
  </si>
  <si>
    <t>САЛАТ ИЗ СВЕЖИХ ОГУРЦОВ</t>
  </si>
  <si>
    <t>ЧАЙ С ВАРЕНЬЕМ</t>
  </si>
  <si>
    <t>15/20</t>
  </si>
  <si>
    <t>Цикличное десятидневное сбалансированное меню рационов горячего питания (завтрак, обед, полдник) для обеспечения питанием детей и подростков (7-11 лет) в летнем городском лагере дневного пребывания</t>
  </si>
  <si>
    <t>Цикличное десятидневное сбалансированное меню рационов горячего питания (завтрак, обед, полдник) для обеспечения питанием детей и подростков (12-18 лет) в летнем городском лагере дневного пребывания</t>
  </si>
  <si>
    <r>
      <t>"</t>
    </r>
    <r>
      <rPr>
        <u/>
        <sz val="11"/>
        <color rgb="FF000000"/>
        <rFont val="Times New Roman"/>
        <family val="1"/>
        <charset val="204"/>
      </rPr>
      <t>СОГЛАСОВАНО</t>
    </r>
    <r>
      <rPr>
        <sz val="11"/>
        <color rgb="FF000000"/>
        <rFont val="Times New Roman"/>
        <family val="1"/>
        <charset val="204"/>
      </rPr>
      <t xml:space="preserve">"
Директор </t>
    </r>
    <r>
      <rPr>
        <sz val="14"/>
        <color rgb="FF000000"/>
        <rFont val="Times New Roman"/>
        <family val="1"/>
        <charset val="204"/>
      </rPr>
      <t>___________________________</t>
    </r>
    <r>
      <rPr>
        <sz val="16"/>
        <color rgb="FF000000"/>
        <rFont val="Times New Roman"/>
        <family val="1"/>
        <charset val="204"/>
      </rPr>
      <t xml:space="preserve"> </t>
    </r>
    <r>
      <rPr>
        <sz val="14"/>
        <color rgb="FF000000"/>
        <rFont val="Times New Roman"/>
        <family val="1"/>
        <charset val="204"/>
      </rPr>
      <t>_________________________________</t>
    </r>
  </si>
  <si>
    <t>"______"     _____________  2026 г.</t>
  </si>
  <si>
    <t>2024</t>
  </si>
  <si>
    <t>201/202</t>
  </si>
  <si>
    <t>2</t>
  </si>
  <si>
    <t>ТТК № 1</t>
  </si>
  <si>
    <t>1</t>
  </si>
  <si>
    <t>7</t>
  </si>
  <si>
    <t>ТТК № 7</t>
  </si>
  <si>
    <t>ТТК № 2</t>
  </si>
  <si>
    <t>22</t>
  </si>
  <si>
    <t>ЩИ ИЗ СВЕЖЕЙ КАПУСТЫ С КАРТОФЕЛЕМ (С МЯСОМ И СМЕТАНОЙ)</t>
  </si>
  <si>
    <t>РЫБА, ЗАПЕЧЕННАЯ С КАРТОФЕЛЕМ ПО-РУССКИ</t>
  </si>
  <si>
    <t>3</t>
  </si>
  <si>
    <t>ТТК № 3</t>
  </si>
  <si>
    <t>428</t>
  </si>
  <si>
    <t>8</t>
  </si>
  <si>
    <t>ТТК № 8</t>
  </si>
  <si>
    <t>462</t>
  </si>
  <si>
    <t>459</t>
  </si>
  <si>
    <t>СУП КАРТОФЕЛЬНЫЙ С БОБОВЫМИ ((С ГОРОХОМ) И ГРЕНКАМИ ИЗ БАТОНА)</t>
  </si>
  <si>
    <t>ГУЛЯШ ИЗ ОТВАРНОГО МЯСА</t>
  </si>
  <si>
    <t>279</t>
  </si>
  <si>
    <t>469</t>
  </si>
  <si>
    <t>453</t>
  </si>
  <si>
    <t>203</t>
  </si>
  <si>
    <t>11</t>
  </si>
  <si>
    <t>ТТК № 11</t>
  </si>
  <si>
    <t>КОФЕЙНЫЙ НАПИТОК С МОЛОКОМ</t>
  </si>
  <si>
    <t>458</t>
  </si>
  <si>
    <t>САЛАТ ИЗ БЕЛОКОЧАННОЙ КАПУСТЫ</t>
  </si>
  <si>
    <t>34</t>
  </si>
  <si>
    <t>360</t>
  </si>
  <si>
    <t>425</t>
  </si>
  <si>
    <t>240</t>
  </si>
  <si>
    <t>88/273</t>
  </si>
  <si>
    <t>80/273</t>
  </si>
  <si>
    <t>КОТЛЕТЫ, БИТОЧКИ (ОСОБЫЕ)</t>
  </si>
  <si>
    <t>289</t>
  </si>
  <si>
    <t>338</t>
  </si>
  <si>
    <t>2017</t>
  </si>
  <si>
    <t>104/77</t>
  </si>
  <si>
    <t>СУП КАРТОФЕЛЬНЫЙ С РЫБОЙ</t>
  </si>
  <si>
    <t>97/244</t>
  </si>
  <si>
    <t>СОКИ ОВОЩНЫЕ, ПЛОДОВЫЕ И ЯГОДНЫЕ, ВЫРАБАТЫВАЕМЫЕ ПРОМЫШЛЕННОСТЬЮ, НАТУРАЛЬНЫЕ (ЯБЛОЧНЫЙ)</t>
  </si>
  <si>
    <t>СОКИ ОВОЩНЫЕ, ПЛОДОВЫЕ И ЯГОДНЫЕ, ВЫРАБАТЫВАЕМЫЕ ПРОМЫШЛЕННОСТЬЮ, НАТУРАЛЬНЫЕ (АБРИКОСОВЫЙ)</t>
  </si>
  <si>
    <t>СОКИ ОВОЩНЫЕ, ПЛОДОВЫЕ И ЯГОДНЫЕ, ВЫРАБАТЫВАЕМЫЕ ПРОМЫШЛЕННОСТЬЮ, НАТУРАЛЬНЫЕ (ПЕРСИКОВЫЙ)</t>
  </si>
  <si>
    <t>228</t>
  </si>
  <si>
    <t>ВИНЕГРЕТ ОВОЩНОЙ</t>
  </si>
  <si>
    <t>52</t>
  </si>
  <si>
    <t>96/323</t>
  </si>
  <si>
    <t>427</t>
  </si>
  <si>
    <t>460</t>
  </si>
  <si>
    <t>97/323</t>
  </si>
  <si>
    <t>320</t>
  </si>
  <si>
    <t>223</t>
  </si>
  <si>
    <t>13</t>
  </si>
  <si>
    <t>48</t>
  </si>
  <si>
    <t>336</t>
  </si>
  <si>
    <t xml:space="preserve">КАРТОФЕЛЬ ТУШЕНЫЙ </t>
  </si>
  <si>
    <t>142</t>
  </si>
  <si>
    <t>464</t>
  </si>
  <si>
    <t>222</t>
  </si>
  <si>
    <t>454</t>
  </si>
  <si>
    <t>15</t>
  </si>
  <si>
    <t>ТТК № 15</t>
  </si>
  <si>
    <t>227</t>
  </si>
  <si>
    <t>100/273</t>
  </si>
  <si>
    <t>16</t>
  </si>
  <si>
    <t>ТТК № 16</t>
  </si>
  <si>
    <t>260</t>
  </si>
  <si>
    <t>Реестр Технико-технологических карт, разработанных АО "КСП Колпинского района"</t>
  </si>
  <si>
    <t>Сборник рецептур блюд и кулинарных изделий для обеспечения питанием воспитанников и обучающихся государственных образовательных организаций Санкт-Петербурга Электрон. текстовые дан. (21,1 Мб). – СПб.: Издательский центр «Интермедия», 2024;</t>
  </si>
  <si>
    <t xml:space="preserve">Сборник рецептур на продукцию для бучающихся во всех образовательных учреждениях»,Москва, ДеЛи Плюс, 2017, под редакцией Могильного МЛ., Тутельяна В.А.; </t>
  </si>
  <si>
    <r>
      <t xml:space="preserve">  "</t>
    </r>
    <r>
      <rPr>
        <u/>
        <sz val="11"/>
        <rFont val="Times New Roman"/>
        <family val="1"/>
        <charset val="204"/>
      </rPr>
      <t xml:space="preserve"> УТВЕРЖДАЮ</t>
    </r>
    <r>
      <rPr>
        <sz val="11"/>
        <rFont val="Times New Roman"/>
        <family val="1"/>
        <charset val="204"/>
      </rPr>
      <t>"                                                                                                                                                                                                                                    Зам.ген.дир.по произв.контролю и развитию
АО "КСП Колпинского района"</t>
    </r>
  </si>
  <si>
    <t>_________________ /У.Ю.Шкаликова/</t>
  </si>
  <si>
    <t>ФРУКТЫ СВЕЖИЕ (МАНДАРИНЫ)</t>
  </si>
  <si>
    <t>ПУДИНГ ИЗ ТВОРОГА СО СГУЩЕННЫМ МОЛОКОМ</t>
  </si>
  <si>
    <t>150/30</t>
  </si>
  <si>
    <t>БУЛОЧКА С КОРИЦЕЙ</t>
  </si>
  <si>
    <t>ттк № 13</t>
  </si>
  <si>
    <t>КАША ГРЕЧНЕВАЯ РАССЫПЧАТАЯ</t>
  </si>
  <si>
    <t>РИС ОТВАРНОЙ</t>
  </si>
  <si>
    <t>349</t>
  </si>
  <si>
    <t>ПИРОЖОК С ЯБЛОКАМИ</t>
  </si>
  <si>
    <t>17</t>
  </si>
  <si>
    <t>ТТК № 17</t>
  </si>
  <si>
    <t>Йогурт фруктовый в индивидуальной упаковке 2,5 %</t>
  </si>
  <si>
    <t>200/30</t>
  </si>
  <si>
    <t>СДОБА ОБЫКНОВЕННАЯ</t>
  </si>
  <si>
    <t>5</t>
  </si>
  <si>
    <t>ТТК № 5</t>
  </si>
  <si>
    <t>ВАТРУШКА С ПОВИДЛОМ</t>
  </si>
  <si>
    <t>БУЛОЧКА МОЛОЧНАЯ</t>
  </si>
  <si>
    <t>ПЕЧЕНЬЕ</t>
  </si>
  <si>
    <t>4</t>
  </si>
  <si>
    <t>ТТК № 4</t>
  </si>
  <si>
    <t>249/386</t>
  </si>
  <si>
    <t>195/196</t>
  </si>
  <si>
    <t>КАША ВЯЗКАЯ МОЛОЧНАЯ ИЗ ГРЕЧНЕВОЙ КРУПЫ С МАСЛОМ СЛИВОЧНЫМ</t>
  </si>
  <si>
    <t>496</t>
  </si>
  <si>
    <t>277/397</t>
  </si>
  <si>
    <t>347</t>
  </si>
  <si>
    <t>309</t>
  </si>
  <si>
    <t>Сборник методических рекомендаций по организации питания детей и подростков в учреждениях образования Санкт-Петербурга, СПб, 2008, под редакцией Куткиной М.Н.;</t>
  </si>
  <si>
    <t>483</t>
  </si>
  <si>
    <t>508</t>
  </si>
  <si>
    <t>Молоко в индивидуальной упаковке 3,2 %</t>
  </si>
  <si>
    <t>ФРУКТЫ СВЕЖИЕ (СЛИВЫ)</t>
  </si>
  <si>
    <r>
      <t xml:space="preserve"> Приложение № 3 к Контракту №__________от _____________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</t>
    </r>
    <r>
      <rPr>
        <u/>
        <sz val="11"/>
        <rFont val="Times New Roman"/>
        <family val="1"/>
        <charset val="204"/>
      </rPr>
      <t xml:space="preserve"> УТВЕРЖДАЮ</t>
    </r>
    <r>
      <rPr>
        <sz val="11"/>
        <rFont val="Times New Roman"/>
        <family val="1"/>
        <charset val="204"/>
      </rPr>
      <t>"                                                                                                                                                                                                                                    Зам.ген.дир.по произв.контролю и развитию
АО "КСП Колпинского района"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</si>
</sst>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8"/>
      <color rgb="FF000000"/>
      <name val="Tahoma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Arial"/>
      <family val="2"/>
      <charset val="204"/>
    </font>
    <font>
      <u/>
      <sz val="6.8"/>
      <color theme="10"/>
      <name val="Tahoma"/>
      <family val="2"/>
      <charset val="204"/>
    </font>
    <font>
      <b/>
      <i/>
      <sz val="12"/>
      <name val="Arial"/>
      <family val="2"/>
      <charset val="204"/>
    </font>
    <font>
      <b/>
      <sz val="9"/>
      <name val="Arial"/>
      <family val="2"/>
      <charset val="204"/>
    </font>
    <font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  <font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8"/>
      <color rgb="FF000000"/>
      <name val="Tahoma"/>
      <family val="2"/>
      <charset val="204"/>
    </font>
    <font>
      <sz val="7"/>
      <name val="Tahoma"/>
      <family val="2"/>
      <charset val="204"/>
    </font>
    <font>
      <sz val="11"/>
      <name val="Calibri"/>
      <family val="2"/>
      <charset val="204"/>
      <scheme val="minor"/>
    </font>
    <font>
      <sz val="8"/>
      <name val="Tahoma"/>
    </font>
    <font>
      <sz val="11"/>
      <color rgb="FF000000"/>
      <name val="Times New Roman"/>
      <family val="1"/>
      <charset val="204"/>
    </font>
    <font>
      <u/>
      <sz val="11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</borders>
  <cellStyleXfs count="6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2" fillId="0" borderId="0"/>
    <xf numFmtId="0" fontId="13" fillId="0" borderId="0"/>
    <xf numFmtId="0" fontId="1" fillId="0" borderId="0"/>
  </cellStyleXfs>
  <cellXfs count="133">
    <xf numFmtId="0" fontId="0" fillId="0" borderId="0" xfId="0"/>
    <xf numFmtId="0" fontId="7" fillId="0" borderId="0" xfId="0" applyFont="1" applyFill="1" applyAlignment="1">
      <alignment horizontal="left" vertical="top" wrapText="1"/>
    </xf>
    <xf numFmtId="39" fontId="9" fillId="0" borderId="1" xfId="0" applyNumberFormat="1" applyFont="1" applyFill="1" applyBorder="1" applyAlignment="1">
      <alignment horizontal="right" vertical="center" wrapText="1"/>
    </xf>
    <xf numFmtId="0" fontId="9" fillId="0" borderId="1" xfId="0" applyFont="1" applyFill="1" applyBorder="1" applyAlignment="1">
      <alignment horizontal="center" vertical="center" wrapText="1"/>
    </xf>
    <xf numFmtId="39" fontId="9" fillId="0" borderId="2" xfId="0" applyNumberFormat="1" applyFont="1" applyFill="1" applyBorder="1" applyAlignment="1">
      <alignment horizontal="right" vertical="center" wrapText="1"/>
    </xf>
    <xf numFmtId="39" fontId="7" fillId="0" borderId="0" xfId="0" applyNumberFormat="1" applyFont="1" applyFill="1" applyAlignment="1">
      <alignment horizontal="right" vertical="top" wrapText="1"/>
    </xf>
    <xf numFmtId="0" fontId="7" fillId="0" borderId="0" xfId="0" applyFont="1" applyFill="1" applyAlignment="1">
      <alignment vertical="center" wrapText="1"/>
    </xf>
    <xf numFmtId="39" fontId="7" fillId="0" borderId="0" xfId="0" applyNumberFormat="1" applyFont="1" applyFill="1" applyAlignment="1">
      <alignment horizontal="right" vertical="center" wrapText="1"/>
    </xf>
    <xf numFmtId="0" fontId="3" fillId="0" borderId="0" xfId="0" applyFont="1" applyFill="1"/>
    <xf numFmtId="37" fontId="9" fillId="0" borderId="1" xfId="0" applyNumberFormat="1" applyFont="1" applyFill="1" applyBorder="1" applyAlignment="1">
      <alignment horizontal="center" vertical="center" wrapText="1"/>
    </xf>
    <xf numFmtId="0" fontId="7" fillId="0" borderId="0" xfId="2" applyFont="1" applyFill="1" applyAlignment="1">
      <alignment horizontal="left" vertical="top" wrapText="1"/>
    </xf>
    <xf numFmtId="39" fontId="9" fillId="0" borderId="1" xfId="2" applyNumberFormat="1" applyFont="1" applyFill="1" applyBorder="1" applyAlignment="1">
      <alignment horizontal="right" vertical="center" wrapText="1"/>
    </xf>
    <xf numFmtId="0" fontId="9" fillId="0" borderId="1" xfId="2" applyFont="1" applyFill="1" applyBorder="1" applyAlignment="1">
      <alignment horizontal="center" vertical="center" wrapText="1"/>
    </xf>
    <xf numFmtId="1" fontId="6" fillId="0" borderId="1" xfId="2" applyNumberFormat="1" applyFont="1" applyFill="1" applyBorder="1" applyAlignment="1">
      <alignment horizontal="center" vertical="center" wrapText="1"/>
    </xf>
    <xf numFmtId="39" fontId="9" fillId="0" borderId="2" xfId="2" applyNumberFormat="1" applyFont="1" applyFill="1" applyBorder="1" applyAlignment="1">
      <alignment horizontal="right" vertical="center" wrapText="1"/>
    </xf>
    <xf numFmtId="39" fontId="7" fillId="0" borderId="0" xfId="2" applyNumberFormat="1" applyFont="1" applyFill="1" applyAlignment="1">
      <alignment horizontal="right" vertical="top" wrapText="1"/>
    </xf>
    <xf numFmtId="0" fontId="7" fillId="0" borderId="0" xfId="2" applyFont="1" applyFill="1" applyAlignment="1">
      <alignment vertical="center" wrapText="1"/>
    </xf>
    <xf numFmtId="39" fontId="7" fillId="0" borderId="0" xfId="2" applyNumberFormat="1" applyFont="1" applyFill="1" applyAlignment="1">
      <alignment horizontal="right" vertical="center" wrapText="1"/>
    </xf>
    <xf numFmtId="0" fontId="3" fillId="0" borderId="0" xfId="2" applyFont="1" applyFill="1"/>
    <xf numFmtId="0" fontId="15" fillId="0" borderId="0" xfId="3" applyFont="1" applyFill="1"/>
    <xf numFmtId="0" fontId="6" fillId="0" borderId="1" xfId="0" applyFont="1" applyFill="1" applyBorder="1" applyAlignment="1">
      <alignment horizontal="center" vertical="center" wrapText="1"/>
    </xf>
    <xf numFmtId="39" fontId="9" fillId="0" borderId="1" xfId="0" applyNumberFormat="1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39" fontId="9" fillId="0" borderId="1" xfId="2" applyNumberFormat="1" applyFont="1" applyFill="1" applyBorder="1" applyAlignment="1">
      <alignment horizontal="center" vertical="center" wrapText="1"/>
    </xf>
    <xf numFmtId="39" fontId="7" fillId="0" borderId="2" xfId="0" applyNumberFormat="1" applyFont="1" applyFill="1" applyBorder="1" applyAlignment="1">
      <alignment horizontal="right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2" fontId="7" fillId="0" borderId="2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 wrapText="1"/>
    </xf>
    <xf numFmtId="39" fontId="7" fillId="0" borderId="1" xfId="0" applyNumberFormat="1" applyFont="1" applyFill="1" applyBorder="1" applyAlignment="1">
      <alignment horizontal="right" vertical="center" wrapText="1"/>
    </xf>
    <xf numFmtId="0" fontId="7" fillId="0" borderId="1" xfId="2" applyFont="1" applyFill="1" applyBorder="1" applyAlignment="1">
      <alignment horizontal="left" vertical="center" wrapText="1"/>
    </xf>
    <xf numFmtId="0" fontId="7" fillId="0" borderId="2" xfId="4" applyFont="1" applyFill="1" applyBorder="1" applyAlignment="1">
      <alignment horizontal="left" vertical="center" wrapText="1"/>
    </xf>
    <xf numFmtId="0" fontId="7" fillId="0" borderId="2" xfId="5" applyFont="1" applyFill="1" applyBorder="1" applyAlignment="1">
      <alignment horizontal="center" vertical="center" wrapText="1"/>
    </xf>
    <xf numFmtId="49" fontId="7" fillId="0" borderId="2" xfId="5" applyNumberFormat="1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left" vertical="center" wrapText="1"/>
    </xf>
    <xf numFmtId="0" fontId="7" fillId="0" borderId="1" xfId="4" applyFont="1" applyFill="1" applyBorder="1" applyAlignment="1">
      <alignment horizontal="center" vertical="center" wrapText="1"/>
    </xf>
    <xf numFmtId="39" fontId="7" fillId="0" borderId="1" xfId="4" applyNumberFormat="1" applyFont="1" applyFill="1" applyBorder="1" applyAlignment="1">
      <alignment horizontal="right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39" fontId="7" fillId="0" borderId="2" xfId="0" applyNumberFormat="1" applyFont="1" applyFill="1" applyBorder="1" applyAlignment="1">
      <alignment horizontal="right" vertical="center" wrapText="1"/>
    </xf>
    <xf numFmtId="0" fontId="7" fillId="0" borderId="2" xfId="3" applyFont="1" applyFill="1" applyBorder="1" applyAlignment="1">
      <alignment horizontal="center" vertical="center" wrapText="1"/>
    </xf>
    <xf numFmtId="49" fontId="7" fillId="0" borderId="2" xfId="3" applyNumberFormat="1" applyFont="1" applyFill="1" applyBorder="1" applyAlignment="1">
      <alignment horizontal="center" vertical="center" wrapText="1"/>
    </xf>
    <xf numFmtId="0" fontId="7" fillId="0" borderId="2" xfId="3" applyFont="1" applyFill="1" applyBorder="1" applyAlignment="1">
      <alignment horizontal="left" vertical="center" wrapText="1"/>
    </xf>
    <xf numFmtId="0" fontId="7" fillId="0" borderId="1" xfId="3" applyNumberFormat="1" applyFont="1" applyFill="1" applyBorder="1" applyAlignment="1">
      <alignment horizontal="center" vertical="center" wrapText="1"/>
    </xf>
    <xf numFmtId="39" fontId="7" fillId="0" borderId="1" xfId="3" applyNumberFormat="1" applyFont="1" applyFill="1" applyBorder="1" applyAlignment="1">
      <alignment horizontal="right" vertical="center" wrapText="1"/>
    </xf>
    <xf numFmtId="0" fontId="7" fillId="0" borderId="1" xfId="4" applyFont="1" applyFill="1" applyBorder="1" applyAlignment="1">
      <alignment horizontal="left" vertical="center" wrapText="1"/>
    </xf>
    <xf numFmtId="0" fontId="7" fillId="0" borderId="2" xfId="5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39" fontId="7" fillId="0" borderId="2" xfId="2" applyNumberFormat="1" applyFont="1" applyFill="1" applyBorder="1" applyAlignment="1">
      <alignment horizontal="right" vertical="center" wrapText="1"/>
    </xf>
    <xf numFmtId="0" fontId="16" fillId="0" borderId="0" xfId="0" applyFont="1" applyFill="1" applyAlignment="1">
      <alignment horizontal="left" vertical="center" wrapText="1"/>
    </xf>
    <xf numFmtId="0" fontId="16" fillId="0" borderId="0" xfId="0" applyFont="1" applyFill="1"/>
    <xf numFmtId="0" fontId="7" fillId="0" borderId="1" xfId="2" applyFont="1" applyFill="1" applyBorder="1" applyAlignment="1">
      <alignment horizontal="center" vertical="center" wrapText="1"/>
    </xf>
    <xf numFmtId="39" fontId="7" fillId="0" borderId="1" xfId="2" applyNumberFormat="1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23" fillId="0" borderId="2" xfId="2" applyFont="1" applyFill="1" applyBorder="1" applyAlignment="1">
      <alignment horizontal="left" vertical="center" wrapText="1"/>
    </xf>
    <xf numFmtId="0" fontId="22" fillId="0" borderId="2" xfId="5" applyFont="1" applyFill="1" applyBorder="1" applyAlignment="1">
      <alignment horizontal="left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39" fontId="7" fillId="2" borderId="2" xfId="0" applyNumberFormat="1" applyFont="1" applyFill="1" applyBorder="1" applyAlignment="1">
      <alignment horizontal="right" vertical="center" wrapText="1"/>
    </xf>
    <xf numFmtId="0" fontId="22" fillId="2" borderId="2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22" fillId="0" borderId="2" xfId="2" applyFont="1" applyFill="1" applyBorder="1" applyAlignment="1">
      <alignment horizontal="left" vertical="center" wrapText="1"/>
    </xf>
    <xf numFmtId="0" fontId="7" fillId="0" borderId="0" xfId="4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left" vertical="center" wrapText="1"/>
    </xf>
    <xf numFmtId="0" fontId="14" fillId="0" borderId="0" xfId="3" applyFont="1" applyFill="1" applyAlignment="1">
      <alignment horizontal="left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top" wrapText="1"/>
    </xf>
    <xf numFmtId="0" fontId="10" fillId="0" borderId="19" xfId="0" applyFont="1" applyFill="1" applyBorder="1" applyAlignment="1">
      <alignment horizontal="center" vertical="top" wrapText="1"/>
    </xf>
    <xf numFmtId="0" fontId="10" fillId="0" borderId="20" xfId="0" applyFont="1" applyFill="1" applyBorder="1" applyAlignment="1">
      <alignment horizontal="center" vertical="top" wrapText="1"/>
    </xf>
    <xf numFmtId="0" fontId="9" fillId="0" borderId="15" xfId="0" applyFont="1" applyFill="1" applyBorder="1" applyAlignment="1">
      <alignment horizontal="left" vertical="center" wrapText="1"/>
    </xf>
    <xf numFmtId="0" fontId="9" fillId="0" borderId="16" xfId="0" applyFont="1" applyFill="1" applyBorder="1" applyAlignment="1">
      <alignment horizontal="left" vertical="center" wrapText="1"/>
    </xf>
    <xf numFmtId="0" fontId="9" fillId="0" borderId="17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center" vertical="top" wrapText="1"/>
    </xf>
    <xf numFmtId="0" fontId="10" fillId="0" borderId="7" xfId="0" applyFont="1" applyFill="1" applyBorder="1" applyAlignment="1">
      <alignment horizontal="center" vertical="top" wrapText="1"/>
    </xf>
    <xf numFmtId="0" fontId="10" fillId="0" borderId="8" xfId="0" applyFont="1" applyFill="1" applyBorder="1" applyAlignment="1">
      <alignment horizontal="center" vertical="top" wrapText="1"/>
    </xf>
    <xf numFmtId="0" fontId="9" fillId="0" borderId="12" xfId="0" applyFont="1" applyFill="1" applyBorder="1" applyAlignment="1">
      <alignment horizontal="left" vertical="center" wrapText="1"/>
    </xf>
    <xf numFmtId="0" fontId="9" fillId="0" borderId="13" xfId="0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center" wrapText="1"/>
    </xf>
    <xf numFmtId="0" fontId="10" fillId="0" borderId="24" xfId="0" applyFont="1" applyFill="1" applyBorder="1" applyAlignment="1">
      <alignment horizontal="center" vertical="top" wrapText="1"/>
    </xf>
    <xf numFmtId="0" fontId="10" fillId="0" borderId="25" xfId="0" applyFont="1" applyFill="1" applyBorder="1" applyAlignment="1">
      <alignment horizontal="center" vertical="top" wrapText="1"/>
    </xf>
    <xf numFmtId="0" fontId="10" fillId="0" borderId="26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10" fillId="0" borderId="27" xfId="0" applyFont="1" applyFill="1" applyBorder="1" applyAlignment="1">
      <alignment horizontal="center" vertical="top" wrapText="1"/>
    </xf>
    <xf numFmtId="0" fontId="10" fillId="0" borderId="28" xfId="0" applyFont="1" applyFill="1" applyBorder="1" applyAlignment="1">
      <alignment horizontal="center" vertical="top" wrapText="1"/>
    </xf>
    <xf numFmtId="0" fontId="10" fillId="0" borderId="29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7" fillId="0" borderId="0" xfId="0" applyFont="1" applyAlignment="1">
      <alignment horizontal="center" vertical="center" wrapText="1"/>
    </xf>
    <xf numFmtId="39" fontId="11" fillId="0" borderId="0" xfId="0" applyNumberFormat="1" applyFont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39" fontId="21" fillId="0" borderId="0" xfId="0" applyNumberFormat="1" applyFont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39" fontId="6" fillId="0" borderId="1" xfId="0" applyNumberFormat="1" applyFont="1" applyFill="1" applyBorder="1" applyAlignment="1">
      <alignment horizontal="center" vertical="center" wrapText="1"/>
    </xf>
    <xf numFmtId="39" fontId="9" fillId="0" borderId="1" xfId="0" applyNumberFormat="1" applyFont="1" applyFill="1" applyBorder="1" applyAlignment="1">
      <alignment horizontal="center" vertical="center" wrapText="1"/>
    </xf>
    <xf numFmtId="0" fontId="7" fillId="0" borderId="0" xfId="2" applyFont="1" applyFill="1" applyAlignment="1">
      <alignment horizontal="left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top" wrapText="1"/>
    </xf>
    <xf numFmtId="0" fontId="9" fillId="0" borderId="3" xfId="2" applyFont="1" applyFill="1" applyBorder="1" applyAlignment="1">
      <alignment horizontal="left" vertical="center" wrapText="1"/>
    </xf>
    <xf numFmtId="0" fontId="9" fillId="0" borderId="4" xfId="2" applyFont="1" applyFill="1" applyBorder="1" applyAlignment="1">
      <alignment horizontal="left" vertical="center" wrapText="1"/>
    </xf>
    <xf numFmtId="0" fontId="9" fillId="0" borderId="5" xfId="2" applyFont="1" applyFill="1" applyBorder="1" applyAlignment="1">
      <alignment horizontal="left" vertical="center" wrapText="1"/>
    </xf>
    <xf numFmtId="0" fontId="9" fillId="0" borderId="1" xfId="2" applyFont="1" applyFill="1" applyBorder="1" applyAlignment="1">
      <alignment horizontal="left" vertical="center" wrapText="1"/>
    </xf>
    <xf numFmtId="0" fontId="9" fillId="0" borderId="9" xfId="2" applyFont="1" applyFill="1" applyBorder="1" applyAlignment="1">
      <alignment horizontal="left" vertical="center" wrapText="1"/>
    </xf>
    <xf numFmtId="0" fontId="9" fillId="0" borderId="7" xfId="2" applyFont="1" applyFill="1" applyBorder="1" applyAlignment="1">
      <alignment horizontal="left" vertical="center" wrapText="1"/>
    </xf>
    <xf numFmtId="0" fontId="9" fillId="0" borderId="10" xfId="2" applyFont="1" applyFill="1" applyBorder="1" applyAlignment="1">
      <alignment horizontal="left" vertical="center" wrapText="1"/>
    </xf>
    <xf numFmtId="0" fontId="10" fillId="0" borderId="11" xfId="2" applyFont="1" applyFill="1" applyBorder="1" applyAlignment="1">
      <alignment horizontal="center" vertical="top" wrapText="1"/>
    </xf>
    <xf numFmtId="0" fontId="9" fillId="0" borderId="6" xfId="2" applyFont="1" applyFill="1" applyBorder="1" applyAlignment="1">
      <alignment horizontal="left" vertical="center" wrapText="1"/>
    </xf>
    <xf numFmtId="0" fontId="9" fillId="0" borderId="8" xfId="2" applyFont="1" applyFill="1" applyBorder="1" applyAlignment="1">
      <alignment horizontal="left" vertical="center" wrapText="1"/>
    </xf>
    <xf numFmtId="0" fontId="9" fillId="0" borderId="12" xfId="2" applyFont="1" applyFill="1" applyBorder="1" applyAlignment="1">
      <alignment horizontal="left" vertical="center" wrapText="1"/>
    </xf>
    <xf numFmtId="0" fontId="9" fillId="0" borderId="13" xfId="2" applyFont="1" applyFill="1" applyBorder="1" applyAlignment="1">
      <alignment horizontal="left" vertical="center" wrapText="1"/>
    </xf>
    <xf numFmtId="0" fontId="9" fillId="0" borderId="14" xfId="2" applyFont="1" applyFill="1" applyBorder="1" applyAlignment="1">
      <alignment horizontal="left" vertical="center" wrapText="1"/>
    </xf>
    <xf numFmtId="0" fontId="6" fillId="0" borderId="1" xfId="2" applyFont="1" applyFill="1" applyBorder="1" applyAlignment="1">
      <alignment horizontal="center" vertical="center" wrapText="1"/>
    </xf>
    <xf numFmtId="39" fontId="6" fillId="0" borderId="1" xfId="2" applyNumberFormat="1" applyFont="1" applyFill="1" applyBorder="1" applyAlignment="1">
      <alignment horizontal="center" vertical="center" wrapText="1"/>
    </xf>
    <xf numFmtId="39" fontId="9" fillId="0" borderId="1" xfId="2" applyNumberFormat="1" applyFont="1" applyFill="1" applyBorder="1" applyAlignment="1">
      <alignment horizontal="center" vertical="center" wrapText="1"/>
    </xf>
  </cellXfs>
  <cellStyles count="6">
    <cellStyle name="Гиперссылка" xfId="1" builtinId="8"/>
    <cellStyle name="Обычный" xfId="0" builtinId="0"/>
    <cellStyle name="Обычный 2" xfId="2"/>
    <cellStyle name="Обычный 2 2" xfId="4"/>
    <cellStyle name="Обычный 3 2" xfId="3"/>
    <cellStyle name="Обычный 3 2 4" xf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249"/>
  <sheetViews>
    <sheetView tabSelected="1" view="pageBreakPreview" zoomScaleNormal="100" zoomScaleSheetLayoutView="100" workbookViewId="0">
      <selection activeCell="A2" sqref="A2:C2"/>
    </sheetView>
  </sheetViews>
  <sheetFormatPr defaultColWidth="9.33203125" defaultRowHeight="11.25" x14ac:dyDescent="0.15"/>
  <cols>
    <col min="1" max="1" width="12.83203125" style="1" customWidth="1"/>
    <col min="2" max="2" width="10.83203125" style="1" customWidth="1"/>
    <col min="3" max="3" width="44.83203125" style="1" customWidth="1"/>
    <col min="4" max="4" width="10.83203125" style="1" customWidth="1"/>
    <col min="5" max="6" width="9.33203125" style="5" customWidth="1"/>
    <col min="7" max="7" width="10.83203125" style="5" customWidth="1"/>
    <col min="8" max="8" width="11.83203125" style="5" customWidth="1"/>
    <col min="9" max="16384" width="9.33203125" style="1"/>
  </cols>
  <sheetData>
    <row r="1" spans="1:8" ht="120" customHeight="1" x14ac:dyDescent="0.15">
      <c r="A1" s="105" t="s">
        <v>80</v>
      </c>
      <c r="B1" s="105"/>
      <c r="C1" s="105"/>
      <c r="D1" s="106" t="s">
        <v>189</v>
      </c>
      <c r="E1" s="106"/>
      <c r="F1" s="106"/>
      <c r="G1" s="106"/>
      <c r="H1" s="106"/>
    </row>
    <row r="2" spans="1:8" ht="38.25" customHeight="1" x14ac:dyDescent="0.15">
      <c r="A2" s="105" t="s">
        <v>27</v>
      </c>
      <c r="B2" s="105"/>
      <c r="C2" s="105"/>
      <c r="D2" s="106" t="s">
        <v>155</v>
      </c>
      <c r="E2" s="106"/>
      <c r="F2" s="106"/>
      <c r="G2" s="106"/>
      <c r="H2" s="106"/>
    </row>
    <row r="3" spans="1:8" ht="22.5" customHeight="1" x14ac:dyDescent="0.15">
      <c r="A3" s="107" t="s">
        <v>81</v>
      </c>
      <c r="B3" s="107"/>
      <c r="C3" s="107"/>
      <c r="D3" s="108" t="s">
        <v>81</v>
      </c>
      <c r="E3" s="108"/>
      <c r="F3" s="108"/>
      <c r="G3" s="108"/>
      <c r="H3" s="108"/>
    </row>
    <row r="4" spans="1:8" ht="63" customHeight="1" x14ac:dyDescent="0.15">
      <c r="A4" s="110" t="s">
        <v>78</v>
      </c>
      <c r="B4" s="110"/>
      <c r="C4" s="110"/>
      <c r="D4" s="110"/>
      <c r="E4" s="110"/>
      <c r="F4" s="110"/>
      <c r="G4" s="110"/>
      <c r="H4" s="110"/>
    </row>
    <row r="5" spans="1:8" ht="21" customHeight="1" x14ac:dyDescent="0.15">
      <c r="A5" s="111" t="s">
        <v>0</v>
      </c>
      <c r="B5" s="111" t="s">
        <v>1</v>
      </c>
      <c r="C5" s="111" t="s">
        <v>2</v>
      </c>
      <c r="D5" s="111" t="s">
        <v>3</v>
      </c>
      <c r="E5" s="112" t="s">
        <v>4</v>
      </c>
      <c r="F5" s="112"/>
      <c r="G5" s="112"/>
      <c r="H5" s="113" t="s">
        <v>5</v>
      </c>
    </row>
    <row r="6" spans="1:8" ht="28.5" customHeight="1" x14ac:dyDescent="0.15">
      <c r="A6" s="111"/>
      <c r="B6" s="111"/>
      <c r="C6" s="111"/>
      <c r="D6" s="111"/>
      <c r="E6" s="21" t="s">
        <v>6</v>
      </c>
      <c r="F6" s="21" t="s">
        <v>7</v>
      </c>
      <c r="G6" s="21" t="s">
        <v>8</v>
      </c>
      <c r="H6" s="113"/>
    </row>
    <row r="7" spans="1:8" ht="14.25" customHeight="1" x14ac:dyDescent="0.15">
      <c r="A7" s="109" t="s">
        <v>9</v>
      </c>
      <c r="B7" s="109"/>
      <c r="C7" s="109"/>
      <c r="D7" s="109"/>
      <c r="E7" s="109"/>
      <c r="F7" s="109"/>
      <c r="G7" s="109"/>
      <c r="H7" s="109"/>
    </row>
    <row r="8" spans="1:8" ht="14.25" customHeight="1" x14ac:dyDescent="0.15">
      <c r="A8" s="104" t="s">
        <v>10</v>
      </c>
      <c r="B8" s="104"/>
      <c r="C8" s="104"/>
      <c r="D8" s="104"/>
      <c r="E8" s="104"/>
      <c r="F8" s="104"/>
      <c r="G8" s="104"/>
      <c r="H8" s="104"/>
    </row>
    <row r="9" spans="1:8" ht="22.5" x14ac:dyDescent="0.15">
      <c r="A9" s="25" t="s">
        <v>82</v>
      </c>
      <c r="B9" s="25" t="s">
        <v>83</v>
      </c>
      <c r="C9" s="26" t="s">
        <v>31</v>
      </c>
      <c r="D9" s="27">
        <v>170</v>
      </c>
      <c r="E9" s="24">
        <v>2.76</v>
      </c>
      <c r="F9" s="24">
        <v>8.7100000000000009</v>
      </c>
      <c r="G9" s="24">
        <v>24.93</v>
      </c>
      <c r="H9" s="24">
        <v>189.11</v>
      </c>
    </row>
    <row r="10" spans="1:8" x14ac:dyDescent="0.15">
      <c r="A10" s="25" t="s">
        <v>82</v>
      </c>
      <c r="B10" s="25" t="s">
        <v>84</v>
      </c>
      <c r="C10" s="28" t="s">
        <v>64</v>
      </c>
      <c r="D10" s="27" t="s">
        <v>77</v>
      </c>
      <c r="E10" s="24">
        <v>4.9800000000000004</v>
      </c>
      <c r="F10" s="24">
        <v>4.97</v>
      </c>
      <c r="G10" s="24">
        <v>10.6</v>
      </c>
      <c r="H10" s="24">
        <v>107.01</v>
      </c>
    </row>
    <row r="11" spans="1:8" x14ac:dyDescent="0.15">
      <c r="A11" s="25" t="s">
        <v>85</v>
      </c>
      <c r="B11" s="25" t="s">
        <v>86</v>
      </c>
      <c r="C11" s="29" t="s">
        <v>55</v>
      </c>
      <c r="D11" s="27">
        <v>40</v>
      </c>
      <c r="E11" s="30">
        <v>3</v>
      </c>
      <c r="F11" s="31">
        <v>1.08</v>
      </c>
      <c r="G11" s="30">
        <v>21.200000000000003</v>
      </c>
      <c r="H11" s="31">
        <v>106.52</v>
      </c>
    </row>
    <row r="12" spans="1:8" ht="25.5" x14ac:dyDescent="0.15">
      <c r="A12" s="27" t="s">
        <v>171</v>
      </c>
      <c r="B12" s="25" t="s">
        <v>170</v>
      </c>
      <c r="C12" s="60" t="s">
        <v>187</v>
      </c>
      <c r="D12" s="27">
        <v>200</v>
      </c>
      <c r="E12" s="42">
        <v>6</v>
      </c>
      <c r="F12" s="42">
        <v>6.4</v>
      </c>
      <c r="G12" s="42">
        <v>9.4</v>
      </c>
      <c r="H12" s="42">
        <v>120</v>
      </c>
    </row>
    <row r="13" spans="1:8" x14ac:dyDescent="0.15">
      <c r="A13" s="27" t="s">
        <v>82</v>
      </c>
      <c r="B13" s="25" t="s">
        <v>104</v>
      </c>
      <c r="C13" s="26" t="s">
        <v>48</v>
      </c>
      <c r="D13" s="27">
        <v>180</v>
      </c>
      <c r="E13" s="24">
        <v>0.2</v>
      </c>
      <c r="F13" s="24">
        <v>0</v>
      </c>
      <c r="G13" s="24">
        <v>7.41</v>
      </c>
      <c r="H13" s="24">
        <v>30.44</v>
      </c>
    </row>
    <row r="14" spans="1:8" ht="12" x14ac:dyDescent="0.15">
      <c r="A14" s="90" t="s">
        <v>11</v>
      </c>
      <c r="B14" s="91"/>
      <c r="C14" s="92"/>
      <c r="D14" s="20">
        <f>SUM(D9:D13)+35</f>
        <v>625</v>
      </c>
      <c r="E14" s="2">
        <f>SUM(E9:E13)</f>
        <v>16.940000000000001</v>
      </c>
      <c r="F14" s="2">
        <f>SUM(F9:F13)</f>
        <v>21.16</v>
      </c>
      <c r="G14" s="2">
        <f>SUM(G9:G13)</f>
        <v>73.540000000000006</v>
      </c>
      <c r="H14" s="2">
        <f>SUM(H9:H13)</f>
        <v>553.08000000000004</v>
      </c>
    </row>
    <row r="15" spans="1:8" ht="12.75" x14ac:dyDescent="0.15">
      <c r="A15" s="104" t="s">
        <v>12</v>
      </c>
      <c r="B15" s="104"/>
      <c r="C15" s="104"/>
      <c r="D15" s="104"/>
      <c r="E15" s="104"/>
      <c r="F15" s="104"/>
      <c r="G15" s="104"/>
      <c r="H15" s="104"/>
    </row>
    <row r="16" spans="1:8" x14ac:dyDescent="0.15">
      <c r="A16" s="27" t="s">
        <v>82</v>
      </c>
      <c r="B16" s="25" t="s">
        <v>137</v>
      </c>
      <c r="C16" s="29" t="s">
        <v>74</v>
      </c>
      <c r="D16" s="32">
        <v>100</v>
      </c>
      <c r="E16" s="33">
        <v>3.6</v>
      </c>
      <c r="F16" s="33">
        <v>8</v>
      </c>
      <c r="G16" s="33">
        <v>7.8</v>
      </c>
      <c r="H16" s="33">
        <v>118.4</v>
      </c>
    </row>
    <row r="17" spans="1:8" ht="25.5" customHeight="1" x14ac:dyDescent="0.15">
      <c r="A17" s="27">
        <v>2024</v>
      </c>
      <c r="B17" s="25" t="s">
        <v>115</v>
      </c>
      <c r="C17" s="28" t="s">
        <v>91</v>
      </c>
      <c r="D17" s="32">
        <v>200</v>
      </c>
      <c r="E17" s="33">
        <v>3.09</v>
      </c>
      <c r="F17" s="33">
        <v>6.27</v>
      </c>
      <c r="G17" s="33">
        <v>6.5</v>
      </c>
      <c r="H17" s="33">
        <v>97.74</v>
      </c>
    </row>
    <row r="18" spans="1:8" ht="18" customHeight="1" x14ac:dyDescent="0.15">
      <c r="A18" s="27">
        <v>2024</v>
      </c>
      <c r="B18" s="25" t="s">
        <v>177</v>
      </c>
      <c r="C18" s="29" t="s">
        <v>92</v>
      </c>
      <c r="D18" s="32">
        <v>240</v>
      </c>
      <c r="E18" s="24">
        <v>16.100000000000001</v>
      </c>
      <c r="F18" s="24">
        <v>11.5</v>
      </c>
      <c r="G18" s="24">
        <v>28.42</v>
      </c>
      <c r="H18" s="24">
        <v>281.54000000000002</v>
      </c>
    </row>
    <row r="19" spans="1:8" x14ac:dyDescent="0.15">
      <c r="A19" s="27" t="s">
        <v>94</v>
      </c>
      <c r="B19" s="25" t="s">
        <v>93</v>
      </c>
      <c r="C19" s="28" t="s">
        <v>62</v>
      </c>
      <c r="D19" s="27">
        <v>60</v>
      </c>
      <c r="E19" s="30">
        <v>3.9000000000000004</v>
      </c>
      <c r="F19" s="30">
        <v>0.65999999999999992</v>
      </c>
      <c r="G19" s="30">
        <v>27.779999999999998</v>
      </c>
      <c r="H19" s="30">
        <v>132.66</v>
      </c>
    </row>
    <row r="20" spans="1:8" x14ac:dyDescent="0.15">
      <c r="A20" s="25" t="s">
        <v>85</v>
      </c>
      <c r="B20" s="25" t="s">
        <v>86</v>
      </c>
      <c r="C20" s="34" t="s">
        <v>55</v>
      </c>
      <c r="D20" s="27">
        <v>60</v>
      </c>
      <c r="E20" s="30">
        <v>4.5</v>
      </c>
      <c r="F20" s="31">
        <v>1.62</v>
      </c>
      <c r="G20" s="30">
        <v>31.8</v>
      </c>
      <c r="H20" s="31">
        <v>159.78</v>
      </c>
    </row>
    <row r="21" spans="1:8" x14ac:dyDescent="0.15">
      <c r="A21" s="27">
        <v>2024</v>
      </c>
      <c r="B21" s="25" t="s">
        <v>95</v>
      </c>
      <c r="C21" s="29" t="s">
        <v>38</v>
      </c>
      <c r="D21" s="27">
        <v>180</v>
      </c>
      <c r="E21" s="24">
        <v>0.95</v>
      </c>
      <c r="F21" s="24">
        <v>0.05</v>
      </c>
      <c r="G21" s="24">
        <v>22.5</v>
      </c>
      <c r="H21" s="24">
        <v>94.25</v>
      </c>
    </row>
    <row r="22" spans="1:8" ht="12" x14ac:dyDescent="0.15">
      <c r="A22" s="90" t="s">
        <v>11</v>
      </c>
      <c r="B22" s="91"/>
      <c r="C22" s="92"/>
      <c r="D22" s="20">
        <f>SUM(D16:D21)</f>
        <v>840</v>
      </c>
      <c r="E22" s="2">
        <f>SUM(E16:E21)</f>
        <v>32.14</v>
      </c>
      <c r="F22" s="2">
        <f>SUM(F16:F21)</f>
        <v>28.1</v>
      </c>
      <c r="G22" s="2">
        <f>SUM(G16:G21)</f>
        <v>124.8</v>
      </c>
      <c r="H22" s="2">
        <f>SUM(H16:H21)</f>
        <v>884.37</v>
      </c>
    </row>
    <row r="23" spans="1:8" ht="12.75" x14ac:dyDescent="0.15">
      <c r="A23" s="104" t="s">
        <v>13</v>
      </c>
      <c r="B23" s="104"/>
      <c r="C23" s="104"/>
      <c r="D23" s="104"/>
      <c r="E23" s="104"/>
      <c r="F23" s="104"/>
      <c r="G23" s="104"/>
      <c r="H23" s="104"/>
    </row>
    <row r="24" spans="1:8" x14ac:dyDescent="0.15">
      <c r="A24" s="27" t="s">
        <v>97</v>
      </c>
      <c r="B24" s="25" t="s">
        <v>96</v>
      </c>
      <c r="C24" s="35" t="s">
        <v>42</v>
      </c>
      <c r="D24" s="27">
        <v>100</v>
      </c>
      <c r="E24" s="33">
        <v>13.11</v>
      </c>
      <c r="F24" s="33">
        <v>10.28</v>
      </c>
      <c r="G24" s="33">
        <v>44.55</v>
      </c>
      <c r="H24" s="33">
        <v>328.63</v>
      </c>
    </row>
    <row r="25" spans="1:8" x14ac:dyDescent="0.15">
      <c r="A25" s="36">
        <v>2024</v>
      </c>
      <c r="B25" s="37" t="s">
        <v>98</v>
      </c>
      <c r="C25" s="38" t="s">
        <v>34</v>
      </c>
      <c r="D25" s="39">
        <v>200</v>
      </c>
      <c r="E25" s="40">
        <v>0.2</v>
      </c>
      <c r="F25" s="40">
        <v>0.04</v>
      </c>
      <c r="G25" s="40">
        <v>14.76</v>
      </c>
      <c r="H25" s="40">
        <v>60.2</v>
      </c>
    </row>
    <row r="26" spans="1:8" x14ac:dyDescent="0.15">
      <c r="A26" s="27">
        <v>2017</v>
      </c>
      <c r="B26" s="25" t="s">
        <v>119</v>
      </c>
      <c r="C26" s="29" t="s">
        <v>53</v>
      </c>
      <c r="D26" s="32">
        <v>100</v>
      </c>
      <c r="E26" s="33">
        <v>0.9</v>
      </c>
      <c r="F26" s="33">
        <v>0.1</v>
      </c>
      <c r="G26" s="33">
        <v>9.5</v>
      </c>
      <c r="H26" s="33">
        <v>45</v>
      </c>
    </row>
    <row r="27" spans="1:8" ht="12" x14ac:dyDescent="0.15">
      <c r="A27" s="90" t="s">
        <v>11</v>
      </c>
      <c r="B27" s="91"/>
      <c r="C27" s="92"/>
      <c r="D27" s="20">
        <f>SUM(D24:D26)</f>
        <v>400</v>
      </c>
      <c r="E27" s="2">
        <f>SUM(E24:E26)</f>
        <v>14.209999999999999</v>
      </c>
      <c r="F27" s="2">
        <f>SUM(F24:F26)</f>
        <v>10.419999999999998</v>
      </c>
      <c r="G27" s="2">
        <f>SUM(G24:G26)</f>
        <v>68.81</v>
      </c>
      <c r="H27" s="2">
        <f>SUM(H24:H26)</f>
        <v>433.83</v>
      </c>
    </row>
    <row r="28" spans="1:8" x14ac:dyDescent="0.15">
      <c r="A28" s="99" t="s">
        <v>14</v>
      </c>
      <c r="B28" s="94"/>
      <c r="C28" s="100"/>
      <c r="D28" s="3"/>
      <c r="E28" s="2">
        <f>SUM(E14,E22,E27)</f>
        <v>63.29</v>
      </c>
      <c r="F28" s="2">
        <f>SUM(F14,F22,F27)</f>
        <v>59.680000000000007</v>
      </c>
      <c r="G28" s="2">
        <f>SUM(G14,G22,G27)</f>
        <v>267.14999999999998</v>
      </c>
      <c r="H28" s="2">
        <f>SUM(H14,H22,H27)</f>
        <v>1871.28</v>
      </c>
    </row>
    <row r="29" spans="1:8" ht="15.75" x14ac:dyDescent="0.15">
      <c r="A29" s="109" t="s">
        <v>15</v>
      </c>
      <c r="B29" s="109"/>
      <c r="C29" s="109"/>
      <c r="D29" s="109"/>
      <c r="E29" s="109"/>
      <c r="F29" s="109"/>
      <c r="G29" s="109"/>
      <c r="H29" s="109"/>
    </row>
    <row r="30" spans="1:8" ht="12.75" x14ac:dyDescent="0.15">
      <c r="A30" s="104" t="s">
        <v>10</v>
      </c>
      <c r="B30" s="104"/>
      <c r="C30" s="104"/>
      <c r="D30" s="104"/>
      <c r="E30" s="104"/>
      <c r="F30" s="104"/>
      <c r="G30" s="104"/>
      <c r="H30" s="104"/>
    </row>
    <row r="31" spans="1:8" ht="22.5" x14ac:dyDescent="0.15">
      <c r="A31" s="27">
        <v>2024</v>
      </c>
      <c r="B31" s="25" t="s">
        <v>178</v>
      </c>
      <c r="C31" s="34" t="s">
        <v>179</v>
      </c>
      <c r="D31" s="32">
        <v>130</v>
      </c>
      <c r="E31" s="24">
        <v>3.18</v>
      </c>
      <c r="F31" s="24">
        <v>6.46</v>
      </c>
      <c r="G31" s="24">
        <v>20.71</v>
      </c>
      <c r="H31" s="24">
        <v>153.71</v>
      </c>
    </row>
    <row r="32" spans="1:8" x14ac:dyDescent="0.15">
      <c r="A32" s="27">
        <v>2024</v>
      </c>
      <c r="B32" s="25" t="s">
        <v>127</v>
      </c>
      <c r="C32" s="29" t="s">
        <v>40</v>
      </c>
      <c r="D32" s="32">
        <v>70</v>
      </c>
      <c r="E32" s="42">
        <v>5.49</v>
      </c>
      <c r="F32" s="42">
        <v>4.9000000000000004</v>
      </c>
      <c r="G32" s="42">
        <v>1.27</v>
      </c>
      <c r="H32" s="42">
        <v>78.12</v>
      </c>
    </row>
    <row r="33" spans="1:8" x14ac:dyDescent="0.15">
      <c r="A33" s="25" t="s">
        <v>85</v>
      </c>
      <c r="B33" s="25" t="s">
        <v>86</v>
      </c>
      <c r="C33" s="29" t="s">
        <v>55</v>
      </c>
      <c r="D33" s="27">
        <v>60</v>
      </c>
      <c r="E33" s="30">
        <v>4.5</v>
      </c>
      <c r="F33" s="31">
        <v>1.62</v>
      </c>
      <c r="G33" s="30">
        <v>31.8</v>
      </c>
      <c r="H33" s="31">
        <v>159.78</v>
      </c>
    </row>
    <row r="34" spans="1:8" x14ac:dyDescent="0.15">
      <c r="A34" s="25" t="s">
        <v>82</v>
      </c>
      <c r="B34" s="25" t="s">
        <v>99</v>
      </c>
      <c r="C34" s="28" t="s">
        <v>36</v>
      </c>
      <c r="D34" s="27">
        <v>180</v>
      </c>
      <c r="E34" s="24">
        <v>2.5</v>
      </c>
      <c r="F34" s="24">
        <v>2.2999999999999998</v>
      </c>
      <c r="G34" s="24">
        <v>13.14</v>
      </c>
      <c r="H34" s="24">
        <v>83.26</v>
      </c>
    </row>
    <row r="35" spans="1:8" ht="25.5" x14ac:dyDescent="0.15">
      <c r="A35" s="27" t="s">
        <v>89</v>
      </c>
      <c r="B35" s="25" t="s">
        <v>84</v>
      </c>
      <c r="C35" s="60" t="s">
        <v>167</v>
      </c>
      <c r="D35" s="27">
        <v>125</v>
      </c>
      <c r="E35" s="42">
        <v>4</v>
      </c>
      <c r="F35" s="42">
        <v>3.1</v>
      </c>
      <c r="G35" s="42">
        <v>13</v>
      </c>
      <c r="H35" s="42">
        <v>100</v>
      </c>
    </row>
    <row r="36" spans="1:8" ht="12" x14ac:dyDescent="0.15">
      <c r="A36" s="90" t="s">
        <v>11</v>
      </c>
      <c r="B36" s="91"/>
      <c r="C36" s="92"/>
      <c r="D36" s="20">
        <f>SUM(D31:D35)</f>
        <v>565</v>
      </c>
      <c r="E36" s="2">
        <f>SUM(E31:E35)</f>
        <v>19.670000000000002</v>
      </c>
      <c r="F36" s="2">
        <f>SUM(F31:F35)</f>
        <v>18.380000000000003</v>
      </c>
      <c r="G36" s="2">
        <f>SUM(G31:G35)</f>
        <v>79.92</v>
      </c>
      <c r="H36" s="2">
        <f>SUM(H31:H35)</f>
        <v>574.87</v>
      </c>
    </row>
    <row r="37" spans="1:8" ht="12.75" x14ac:dyDescent="0.15">
      <c r="A37" s="104" t="s">
        <v>12</v>
      </c>
      <c r="B37" s="104"/>
      <c r="C37" s="104"/>
      <c r="D37" s="104"/>
      <c r="E37" s="104"/>
      <c r="F37" s="104"/>
      <c r="G37" s="104"/>
      <c r="H37" s="104"/>
    </row>
    <row r="38" spans="1:8" x14ac:dyDescent="0.15">
      <c r="A38" s="27">
        <v>2024</v>
      </c>
      <c r="B38" s="25" t="s">
        <v>90</v>
      </c>
      <c r="C38" s="28" t="s">
        <v>73</v>
      </c>
      <c r="D38" s="27">
        <v>100</v>
      </c>
      <c r="E38" s="24">
        <v>0.4</v>
      </c>
      <c r="F38" s="24">
        <v>10.1</v>
      </c>
      <c r="G38" s="24">
        <v>3</v>
      </c>
      <c r="H38" s="24">
        <v>106.5</v>
      </c>
    </row>
    <row r="39" spans="1:8" ht="22.5" x14ac:dyDescent="0.15">
      <c r="A39" s="25" t="s">
        <v>82</v>
      </c>
      <c r="B39" s="25" t="s">
        <v>121</v>
      </c>
      <c r="C39" s="26" t="s">
        <v>100</v>
      </c>
      <c r="D39" s="27">
        <v>200</v>
      </c>
      <c r="E39" s="24">
        <v>3.73</v>
      </c>
      <c r="F39" s="24">
        <v>3.41</v>
      </c>
      <c r="G39" s="24">
        <v>16.54</v>
      </c>
      <c r="H39" s="24">
        <v>111.77</v>
      </c>
    </row>
    <row r="40" spans="1:8" x14ac:dyDescent="0.15">
      <c r="A40" s="27">
        <v>2024</v>
      </c>
      <c r="B40" s="25" t="s">
        <v>102</v>
      </c>
      <c r="C40" s="28" t="s">
        <v>101</v>
      </c>
      <c r="D40" s="27">
        <v>100</v>
      </c>
      <c r="E40" s="24">
        <v>9.64</v>
      </c>
      <c r="F40" s="24">
        <v>18.190000000000001</v>
      </c>
      <c r="G40" s="24">
        <v>2.89</v>
      </c>
      <c r="H40" s="24">
        <v>201.83</v>
      </c>
    </row>
    <row r="41" spans="1:8" x14ac:dyDescent="0.15">
      <c r="A41" s="27">
        <v>2024</v>
      </c>
      <c r="B41" s="25" t="s">
        <v>142</v>
      </c>
      <c r="C41" s="29" t="s">
        <v>33</v>
      </c>
      <c r="D41" s="32">
        <v>150</v>
      </c>
      <c r="E41" s="24">
        <v>3.12</v>
      </c>
      <c r="F41" s="24">
        <v>4.5199999999999996</v>
      </c>
      <c r="G41" s="24">
        <v>28.55</v>
      </c>
      <c r="H41" s="24">
        <v>158.28</v>
      </c>
    </row>
    <row r="42" spans="1:8" x14ac:dyDescent="0.15">
      <c r="A42" s="27" t="s">
        <v>94</v>
      </c>
      <c r="B42" s="25" t="s">
        <v>93</v>
      </c>
      <c r="C42" s="28" t="s">
        <v>62</v>
      </c>
      <c r="D42" s="27">
        <v>60</v>
      </c>
      <c r="E42" s="30">
        <v>3.9000000000000004</v>
      </c>
      <c r="F42" s="30">
        <v>0.65999999999999992</v>
      </c>
      <c r="G42" s="30">
        <v>27.779999999999998</v>
      </c>
      <c r="H42" s="30">
        <v>132.66</v>
      </c>
    </row>
    <row r="43" spans="1:8" x14ac:dyDescent="0.15">
      <c r="A43" s="25" t="s">
        <v>85</v>
      </c>
      <c r="B43" s="25" t="s">
        <v>86</v>
      </c>
      <c r="C43" s="29" t="s">
        <v>55</v>
      </c>
      <c r="D43" s="27">
        <v>40</v>
      </c>
      <c r="E43" s="30">
        <v>3</v>
      </c>
      <c r="F43" s="31">
        <v>1.08</v>
      </c>
      <c r="G43" s="30">
        <v>21.200000000000003</v>
      </c>
      <c r="H43" s="31">
        <v>106.52</v>
      </c>
    </row>
    <row r="44" spans="1:8" ht="33.75" x14ac:dyDescent="0.15">
      <c r="A44" s="27">
        <v>2024</v>
      </c>
      <c r="B44" s="25" t="s">
        <v>103</v>
      </c>
      <c r="C44" s="35" t="s">
        <v>124</v>
      </c>
      <c r="D44" s="27">
        <v>200</v>
      </c>
      <c r="E44" s="42">
        <v>1</v>
      </c>
      <c r="F44" s="42">
        <v>0.2</v>
      </c>
      <c r="G44" s="42">
        <v>20.2</v>
      </c>
      <c r="H44" s="42">
        <v>92</v>
      </c>
    </row>
    <row r="45" spans="1:8" ht="12" x14ac:dyDescent="0.15">
      <c r="A45" s="90" t="s">
        <v>11</v>
      </c>
      <c r="B45" s="91"/>
      <c r="C45" s="92"/>
      <c r="D45" s="20">
        <f>SUM(D38:D44)</f>
        <v>850</v>
      </c>
      <c r="E45" s="2">
        <f>SUM(E38:E44)</f>
        <v>24.79</v>
      </c>
      <c r="F45" s="2">
        <f>SUM(F38:F44)</f>
        <v>38.159999999999997</v>
      </c>
      <c r="G45" s="2">
        <f>SUM(G38:G44)</f>
        <v>120.16000000000001</v>
      </c>
      <c r="H45" s="2">
        <f>SUM(H38:H44)</f>
        <v>909.56</v>
      </c>
    </row>
    <row r="46" spans="1:8" ht="12.75" x14ac:dyDescent="0.15">
      <c r="A46" s="104" t="s">
        <v>13</v>
      </c>
      <c r="B46" s="104"/>
      <c r="C46" s="104"/>
      <c r="D46" s="104"/>
      <c r="E46" s="104"/>
      <c r="F46" s="104"/>
      <c r="G46" s="104"/>
      <c r="H46" s="104"/>
    </row>
    <row r="47" spans="1:8" x14ac:dyDescent="0.15">
      <c r="A47" s="27">
        <v>2024</v>
      </c>
      <c r="B47" s="25" t="s">
        <v>180</v>
      </c>
      <c r="C47" s="29" t="s">
        <v>169</v>
      </c>
      <c r="D47" s="27">
        <v>100</v>
      </c>
      <c r="E47" s="42">
        <v>7.2</v>
      </c>
      <c r="F47" s="42">
        <v>4.3</v>
      </c>
      <c r="G47" s="42">
        <v>53.2</v>
      </c>
      <c r="H47" s="42">
        <v>289</v>
      </c>
    </row>
    <row r="48" spans="1:8" x14ac:dyDescent="0.15">
      <c r="A48" s="25">
        <v>2017</v>
      </c>
      <c r="B48" s="25" t="s">
        <v>119</v>
      </c>
      <c r="C48" s="29" t="s">
        <v>188</v>
      </c>
      <c r="D48" s="27">
        <v>100</v>
      </c>
      <c r="E48" s="30">
        <v>1.5</v>
      </c>
      <c r="F48" s="31">
        <v>0.5</v>
      </c>
      <c r="G48" s="30">
        <v>21</v>
      </c>
      <c r="H48" s="31">
        <v>96</v>
      </c>
    </row>
    <row r="49" spans="1:8" ht="12" customHeight="1" x14ac:dyDescent="0.15">
      <c r="A49" s="25" t="s">
        <v>82</v>
      </c>
      <c r="B49" s="25" t="s">
        <v>104</v>
      </c>
      <c r="C49" s="35" t="s">
        <v>48</v>
      </c>
      <c r="D49" s="27">
        <v>180</v>
      </c>
      <c r="E49" s="24">
        <v>0.2</v>
      </c>
      <c r="F49" s="24">
        <v>0</v>
      </c>
      <c r="G49" s="24">
        <v>7.41</v>
      </c>
      <c r="H49" s="24">
        <v>30.44</v>
      </c>
    </row>
    <row r="50" spans="1:8" ht="11.25" customHeight="1" x14ac:dyDescent="0.15">
      <c r="A50" s="87" t="s">
        <v>11</v>
      </c>
      <c r="B50" s="88"/>
      <c r="C50" s="89"/>
      <c r="D50" s="20">
        <f>SUM(D47:D49)</f>
        <v>380</v>
      </c>
      <c r="E50" s="2">
        <f>SUM(E47:E49)</f>
        <v>8.8999999999999986</v>
      </c>
      <c r="F50" s="2">
        <f>SUM(F47:F49)</f>
        <v>4.8</v>
      </c>
      <c r="G50" s="2">
        <f>SUM(G47:G49)</f>
        <v>81.61</v>
      </c>
      <c r="H50" s="2">
        <f>SUM(H47:H49)</f>
        <v>415.44</v>
      </c>
    </row>
    <row r="51" spans="1:8" x14ac:dyDescent="0.15">
      <c r="A51" s="99" t="s">
        <v>14</v>
      </c>
      <c r="B51" s="94"/>
      <c r="C51" s="100"/>
      <c r="D51" s="3"/>
      <c r="E51" s="2">
        <f>SUM(E36,E45,E50)</f>
        <v>53.36</v>
      </c>
      <c r="F51" s="2">
        <f>SUM(F36,F45,F50)</f>
        <v>61.339999999999996</v>
      </c>
      <c r="G51" s="2">
        <f>SUM(G36,G45,G50)</f>
        <v>281.69</v>
      </c>
      <c r="H51" s="2">
        <f>SUM(H36,H45,H50)</f>
        <v>1899.87</v>
      </c>
    </row>
    <row r="52" spans="1:8" ht="15.75" x14ac:dyDescent="0.15">
      <c r="A52" s="75" t="s">
        <v>16</v>
      </c>
      <c r="B52" s="76"/>
      <c r="C52" s="76"/>
      <c r="D52" s="76"/>
      <c r="E52" s="76"/>
      <c r="F52" s="76"/>
      <c r="G52" s="76"/>
      <c r="H52" s="77"/>
    </row>
    <row r="53" spans="1:8" ht="12.75" x14ac:dyDescent="0.15">
      <c r="A53" s="101" t="s">
        <v>10</v>
      </c>
      <c r="B53" s="102"/>
      <c r="C53" s="102"/>
      <c r="D53" s="102"/>
      <c r="E53" s="102"/>
      <c r="F53" s="102"/>
      <c r="G53" s="102"/>
      <c r="H53" s="103"/>
    </row>
    <row r="54" spans="1:8" ht="22.5" x14ac:dyDescent="0.15">
      <c r="A54" s="27">
        <v>2024</v>
      </c>
      <c r="B54" s="25" t="s">
        <v>105</v>
      </c>
      <c r="C54" s="34" t="s">
        <v>58</v>
      </c>
      <c r="D54" s="32">
        <v>170</v>
      </c>
      <c r="E54" s="33">
        <v>4.42</v>
      </c>
      <c r="F54" s="33">
        <v>6.63</v>
      </c>
      <c r="G54" s="33">
        <v>20.91</v>
      </c>
      <c r="H54" s="33">
        <v>160.99</v>
      </c>
    </row>
    <row r="55" spans="1:8" x14ac:dyDescent="0.15">
      <c r="A55" s="27" t="s">
        <v>107</v>
      </c>
      <c r="B55" s="25" t="s">
        <v>106</v>
      </c>
      <c r="C55" s="29" t="s">
        <v>65</v>
      </c>
      <c r="D55" s="32" t="s">
        <v>49</v>
      </c>
      <c r="E55" s="24">
        <v>1.6</v>
      </c>
      <c r="F55" s="24">
        <v>8.84</v>
      </c>
      <c r="G55" s="24">
        <v>10.7</v>
      </c>
      <c r="H55" s="24">
        <v>128.26</v>
      </c>
    </row>
    <row r="56" spans="1:8" x14ac:dyDescent="0.15">
      <c r="A56" s="25" t="s">
        <v>85</v>
      </c>
      <c r="B56" s="25" t="s">
        <v>86</v>
      </c>
      <c r="C56" s="29" t="s">
        <v>55</v>
      </c>
      <c r="D56" s="27">
        <v>40</v>
      </c>
      <c r="E56" s="30">
        <v>3</v>
      </c>
      <c r="F56" s="31">
        <v>1.08</v>
      </c>
      <c r="G56" s="30">
        <v>21.200000000000003</v>
      </c>
      <c r="H56" s="31">
        <v>106.52</v>
      </c>
    </row>
    <row r="57" spans="1:8" x14ac:dyDescent="0.15">
      <c r="A57" s="27">
        <v>2024</v>
      </c>
      <c r="B57" s="25" t="s">
        <v>109</v>
      </c>
      <c r="C57" s="28" t="s">
        <v>108</v>
      </c>
      <c r="D57" s="27">
        <v>200</v>
      </c>
      <c r="E57" s="24">
        <v>1.7</v>
      </c>
      <c r="F57" s="24">
        <v>1.1000000000000001</v>
      </c>
      <c r="G57" s="24">
        <v>13.59</v>
      </c>
      <c r="H57" s="24">
        <v>71.06</v>
      </c>
    </row>
    <row r="58" spans="1:8" ht="12" customHeight="1" x14ac:dyDescent="0.15">
      <c r="A58" s="27" t="s">
        <v>89</v>
      </c>
      <c r="B58" s="25" t="s">
        <v>84</v>
      </c>
      <c r="C58" s="60" t="s">
        <v>167</v>
      </c>
      <c r="D58" s="27">
        <v>125</v>
      </c>
      <c r="E58" s="42">
        <v>4</v>
      </c>
      <c r="F58" s="42">
        <v>3.1</v>
      </c>
      <c r="G58" s="42">
        <v>13</v>
      </c>
      <c r="H58" s="42">
        <v>100</v>
      </c>
    </row>
    <row r="59" spans="1:8" ht="12" x14ac:dyDescent="0.15">
      <c r="A59" s="87" t="s">
        <v>11</v>
      </c>
      <c r="B59" s="88"/>
      <c r="C59" s="89"/>
      <c r="D59" s="20">
        <f>SUM(D54:D58)+30</f>
        <v>565</v>
      </c>
      <c r="E59" s="2">
        <f>SUM(E54:E58)</f>
        <v>14.719999999999999</v>
      </c>
      <c r="F59" s="2">
        <f>SUM(F54:F58)</f>
        <v>20.75</v>
      </c>
      <c r="G59" s="2">
        <f>SUM(G54:G58)</f>
        <v>79.400000000000006</v>
      </c>
      <c r="H59" s="2">
        <f>SUM(H54:H58)</f>
        <v>566.82999999999993</v>
      </c>
    </row>
    <row r="60" spans="1:8" ht="12.75" x14ac:dyDescent="0.15">
      <c r="A60" s="84" t="s">
        <v>12</v>
      </c>
      <c r="B60" s="85"/>
      <c r="C60" s="85"/>
      <c r="D60" s="85"/>
      <c r="E60" s="85"/>
      <c r="F60" s="85"/>
      <c r="G60" s="85"/>
      <c r="H60" s="86"/>
    </row>
    <row r="61" spans="1:8" x14ac:dyDescent="0.15">
      <c r="A61" s="27">
        <v>2024</v>
      </c>
      <c r="B61" s="25">
        <v>18</v>
      </c>
      <c r="C61" s="28" t="s">
        <v>75</v>
      </c>
      <c r="D61" s="41">
        <v>100</v>
      </c>
      <c r="E61" s="42">
        <v>0.7</v>
      </c>
      <c r="F61" s="42">
        <v>10.1</v>
      </c>
      <c r="G61" s="42">
        <v>2.2999999999999998</v>
      </c>
      <c r="H61" s="42">
        <v>102.9</v>
      </c>
    </row>
    <row r="62" spans="1:8" ht="22.5" x14ac:dyDescent="0.15">
      <c r="A62" s="27">
        <v>2024</v>
      </c>
      <c r="B62" s="25" t="s">
        <v>116</v>
      </c>
      <c r="C62" s="26" t="s">
        <v>56</v>
      </c>
      <c r="D62" s="32">
        <v>200</v>
      </c>
      <c r="E62" s="33">
        <v>3.18</v>
      </c>
      <c r="F62" s="33">
        <v>6.69</v>
      </c>
      <c r="G62" s="33">
        <v>10.85</v>
      </c>
      <c r="H62" s="33">
        <v>119.34</v>
      </c>
    </row>
    <row r="63" spans="1:8" x14ac:dyDescent="0.15">
      <c r="A63" s="27">
        <v>2024</v>
      </c>
      <c r="B63" s="25" t="s">
        <v>181</v>
      </c>
      <c r="C63" s="28" t="s">
        <v>68</v>
      </c>
      <c r="D63" s="27">
        <v>100</v>
      </c>
      <c r="E63" s="24">
        <v>11.76</v>
      </c>
      <c r="F63" s="24">
        <v>10</v>
      </c>
      <c r="G63" s="24">
        <v>8.7799999999999994</v>
      </c>
      <c r="H63" s="24">
        <v>172.12</v>
      </c>
    </row>
    <row r="64" spans="1:8" x14ac:dyDescent="0.15">
      <c r="A64" s="27">
        <v>2024</v>
      </c>
      <c r="B64" s="25" t="s">
        <v>112</v>
      </c>
      <c r="C64" s="29" t="s">
        <v>29</v>
      </c>
      <c r="D64" s="32">
        <v>150</v>
      </c>
      <c r="E64" s="24">
        <v>2.16</v>
      </c>
      <c r="F64" s="24">
        <v>4.6500000000000004</v>
      </c>
      <c r="G64" s="24">
        <v>20.89</v>
      </c>
      <c r="H64" s="24">
        <v>134.08000000000001</v>
      </c>
    </row>
    <row r="65" spans="1:8" x14ac:dyDescent="0.15">
      <c r="A65" s="27" t="s">
        <v>94</v>
      </c>
      <c r="B65" s="25" t="s">
        <v>93</v>
      </c>
      <c r="C65" s="28" t="s">
        <v>62</v>
      </c>
      <c r="D65" s="27">
        <v>60</v>
      </c>
      <c r="E65" s="30">
        <v>3.9000000000000004</v>
      </c>
      <c r="F65" s="30">
        <v>0.65999999999999992</v>
      </c>
      <c r="G65" s="30">
        <v>27.779999999999998</v>
      </c>
      <c r="H65" s="30">
        <v>132.66</v>
      </c>
    </row>
    <row r="66" spans="1:8" x14ac:dyDescent="0.15">
      <c r="A66" s="25" t="s">
        <v>85</v>
      </c>
      <c r="B66" s="25" t="s">
        <v>86</v>
      </c>
      <c r="C66" s="34" t="s">
        <v>55</v>
      </c>
      <c r="D66" s="27">
        <v>60</v>
      </c>
      <c r="E66" s="30">
        <v>4.5</v>
      </c>
      <c r="F66" s="31">
        <v>1.62</v>
      </c>
      <c r="G66" s="30">
        <v>31.8</v>
      </c>
      <c r="H66" s="31">
        <v>159.78</v>
      </c>
    </row>
    <row r="67" spans="1:8" ht="12" customHeight="1" x14ac:dyDescent="0.15">
      <c r="A67" s="25" t="s">
        <v>82</v>
      </c>
      <c r="B67" s="25" t="s">
        <v>113</v>
      </c>
      <c r="C67" s="28" t="s">
        <v>30</v>
      </c>
      <c r="D67" s="27">
        <v>180</v>
      </c>
      <c r="E67" s="24">
        <v>0.7</v>
      </c>
      <c r="F67" s="24">
        <v>0</v>
      </c>
      <c r="G67" s="24">
        <v>18.489999999999998</v>
      </c>
      <c r="H67" s="24">
        <v>76.760000000000005</v>
      </c>
    </row>
    <row r="68" spans="1:8" ht="12" x14ac:dyDescent="0.15">
      <c r="A68" s="87" t="s">
        <v>11</v>
      </c>
      <c r="B68" s="88"/>
      <c r="C68" s="89"/>
      <c r="D68" s="20">
        <f>SUM(D61:D67)</f>
        <v>850</v>
      </c>
      <c r="E68" s="2">
        <f>SUM(E61:E67)</f>
        <v>26.900000000000002</v>
      </c>
      <c r="F68" s="2">
        <f>SUM(F61:F67)</f>
        <v>33.719999999999992</v>
      </c>
      <c r="G68" s="2">
        <f>SUM(G61:G67)</f>
        <v>120.88999999999999</v>
      </c>
      <c r="H68" s="2">
        <f>SUM(H61:H67)</f>
        <v>897.64</v>
      </c>
    </row>
    <row r="69" spans="1:8" ht="12.75" x14ac:dyDescent="0.15">
      <c r="A69" s="84" t="s">
        <v>13</v>
      </c>
      <c r="B69" s="85"/>
      <c r="C69" s="85"/>
      <c r="D69" s="85"/>
      <c r="E69" s="85"/>
      <c r="F69" s="85"/>
      <c r="G69" s="85"/>
      <c r="H69" s="86"/>
    </row>
    <row r="70" spans="1:8" x14ac:dyDescent="0.15">
      <c r="A70" s="27">
        <v>2024</v>
      </c>
      <c r="B70" s="27">
        <v>504</v>
      </c>
      <c r="C70" s="28" t="s">
        <v>51</v>
      </c>
      <c r="D70" s="27">
        <v>100</v>
      </c>
      <c r="E70" s="42">
        <v>6.5</v>
      </c>
      <c r="F70" s="42">
        <v>8</v>
      </c>
      <c r="G70" s="42">
        <v>55.8</v>
      </c>
      <c r="H70" s="42">
        <v>289.3</v>
      </c>
    </row>
    <row r="71" spans="1:8" ht="33.75" x14ac:dyDescent="0.15">
      <c r="A71" s="27">
        <v>2024</v>
      </c>
      <c r="B71" s="25" t="s">
        <v>103</v>
      </c>
      <c r="C71" s="35" t="s">
        <v>125</v>
      </c>
      <c r="D71" s="27">
        <v>200</v>
      </c>
      <c r="E71" s="42">
        <v>1</v>
      </c>
      <c r="F71" s="42">
        <v>0</v>
      </c>
      <c r="G71" s="42">
        <v>25.4</v>
      </c>
      <c r="H71" s="42">
        <v>110</v>
      </c>
    </row>
    <row r="72" spans="1:8" ht="12" customHeight="1" x14ac:dyDescent="0.15">
      <c r="A72" s="36">
        <v>2017</v>
      </c>
      <c r="B72" s="37" t="s">
        <v>119</v>
      </c>
      <c r="C72" s="28" t="s">
        <v>52</v>
      </c>
      <c r="D72" s="27">
        <v>100</v>
      </c>
      <c r="E72" s="42">
        <v>0.4</v>
      </c>
      <c r="F72" s="42">
        <v>0.3</v>
      </c>
      <c r="G72" s="42">
        <v>10.3</v>
      </c>
      <c r="H72" s="42">
        <v>47</v>
      </c>
    </row>
    <row r="73" spans="1:8" ht="11.25" customHeight="1" x14ac:dyDescent="0.15">
      <c r="A73" s="87" t="s">
        <v>11</v>
      </c>
      <c r="B73" s="88"/>
      <c r="C73" s="89"/>
      <c r="D73" s="20">
        <f>SUM(D70:D72)</f>
        <v>400</v>
      </c>
      <c r="E73" s="2">
        <f>SUM(E70:E72)</f>
        <v>7.9</v>
      </c>
      <c r="F73" s="2">
        <f>SUM(F70:F72)</f>
        <v>8.3000000000000007</v>
      </c>
      <c r="G73" s="2">
        <f>SUM(G70:G72)</f>
        <v>91.499999999999986</v>
      </c>
      <c r="H73" s="2">
        <f>SUM(H70:H72)</f>
        <v>446.3</v>
      </c>
    </row>
    <row r="74" spans="1:8" x14ac:dyDescent="0.15">
      <c r="A74" s="99" t="s">
        <v>14</v>
      </c>
      <c r="B74" s="94"/>
      <c r="C74" s="100"/>
      <c r="D74" s="3"/>
      <c r="E74" s="2">
        <f>SUM(E59,E68,E73)</f>
        <v>49.52</v>
      </c>
      <c r="F74" s="2">
        <f>SUM(F59,F68,F73)</f>
        <v>62.769999999999996</v>
      </c>
      <c r="G74" s="2">
        <f>SUM(G59,G68,G73)</f>
        <v>291.78999999999996</v>
      </c>
      <c r="H74" s="2">
        <f>SUM(H59,H68,H73)</f>
        <v>1910.7699999999998</v>
      </c>
    </row>
    <row r="75" spans="1:8" ht="15.75" x14ac:dyDescent="0.15">
      <c r="A75" s="75" t="s">
        <v>17</v>
      </c>
      <c r="B75" s="76"/>
      <c r="C75" s="76"/>
      <c r="D75" s="76"/>
      <c r="E75" s="76"/>
      <c r="F75" s="76"/>
      <c r="G75" s="76"/>
      <c r="H75" s="77"/>
    </row>
    <row r="76" spans="1:8" ht="12.75" x14ac:dyDescent="0.15">
      <c r="A76" s="78" t="s">
        <v>10</v>
      </c>
      <c r="B76" s="79"/>
      <c r="C76" s="79"/>
      <c r="D76" s="79"/>
      <c r="E76" s="79"/>
      <c r="F76" s="79"/>
      <c r="G76" s="79"/>
      <c r="H76" s="80"/>
    </row>
    <row r="77" spans="1:8" ht="22.5" x14ac:dyDescent="0.15">
      <c r="A77" s="27">
        <v>2024</v>
      </c>
      <c r="B77" s="25" t="s">
        <v>114</v>
      </c>
      <c r="C77" s="28" t="s">
        <v>157</v>
      </c>
      <c r="D77" s="27" t="s">
        <v>158</v>
      </c>
      <c r="E77" s="24">
        <v>20.3</v>
      </c>
      <c r="F77" s="24">
        <v>15.89</v>
      </c>
      <c r="G77" s="24">
        <v>33.82</v>
      </c>
      <c r="H77" s="24">
        <v>367.09</v>
      </c>
    </row>
    <row r="78" spans="1:8" x14ac:dyDescent="0.15">
      <c r="A78" s="25" t="s">
        <v>85</v>
      </c>
      <c r="B78" s="25" t="s">
        <v>86</v>
      </c>
      <c r="C78" s="28" t="s">
        <v>55</v>
      </c>
      <c r="D78" s="27">
        <v>40</v>
      </c>
      <c r="E78" s="24">
        <v>3</v>
      </c>
      <c r="F78" s="24">
        <v>1.08</v>
      </c>
      <c r="G78" s="24">
        <v>21.200000000000003</v>
      </c>
      <c r="H78" s="24">
        <v>106.52</v>
      </c>
    </row>
    <row r="79" spans="1:8" x14ac:dyDescent="0.15">
      <c r="A79" s="27">
        <v>2024</v>
      </c>
      <c r="B79" s="25" t="s">
        <v>143</v>
      </c>
      <c r="C79" s="28" t="s">
        <v>37</v>
      </c>
      <c r="D79" s="27">
        <v>200</v>
      </c>
      <c r="E79" s="24">
        <v>0.24</v>
      </c>
      <c r="F79" s="24">
        <v>0.01</v>
      </c>
      <c r="G79" s="24">
        <v>7.52</v>
      </c>
      <c r="H79" s="24">
        <v>31.13</v>
      </c>
    </row>
    <row r="80" spans="1:8" ht="12" customHeight="1" x14ac:dyDescent="0.15">
      <c r="A80" s="27" t="s">
        <v>171</v>
      </c>
      <c r="B80" s="25" t="s">
        <v>170</v>
      </c>
      <c r="C80" s="60" t="s">
        <v>187</v>
      </c>
      <c r="D80" s="27">
        <v>200</v>
      </c>
      <c r="E80" s="42">
        <v>6</v>
      </c>
      <c r="F80" s="42">
        <v>6.4</v>
      </c>
      <c r="G80" s="42">
        <v>9.4</v>
      </c>
      <c r="H80" s="42">
        <v>120</v>
      </c>
    </row>
    <row r="81" spans="1:8" ht="12" x14ac:dyDescent="0.15">
      <c r="A81" s="81" t="s">
        <v>11</v>
      </c>
      <c r="B81" s="82"/>
      <c r="C81" s="83"/>
      <c r="D81" s="20">
        <v>620</v>
      </c>
      <c r="E81" s="2">
        <f>SUM(E77:E80)</f>
        <v>29.54</v>
      </c>
      <c r="F81" s="2">
        <f>SUM(F77:F80)</f>
        <v>23.380000000000003</v>
      </c>
      <c r="G81" s="2">
        <f>SUM(G77:G80)</f>
        <v>71.940000000000012</v>
      </c>
      <c r="H81" s="2">
        <f>SUM(H77:H80)</f>
        <v>624.74</v>
      </c>
    </row>
    <row r="82" spans="1:8" ht="12.75" x14ac:dyDescent="0.15">
      <c r="A82" s="84" t="s">
        <v>12</v>
      </c>
      <c r="B82" s="85"/>
      <c r="C82" s="85"/>
      <c r="D82" s="85"/>
      <c r="E82" s="85"/>
      <c r="F82" s="85"/>
      <c r="G82" s="85"/>
      <c r="H82" s="86"/>
    </row>
    <row r="83" spans="1:8" x14ac:dyDescent="0.15">
      <c r="A83" s="27">
        <v>2024</v>
      </c>
      <c r="B83" s="25" t="s">
        <v>111</v>
      </c>
      <c r="C83" s="28" t="s">
        <v>110</v>
      </c>
      <c r="D83" s="27">
        <v>100</v>
      </c>
      <c r="E83" s="24">
        <v>3.42</v>
      </c>
      <c r="F83" s="24">
        <v>8.02</v>
      </c>
      <c r="G83" s="24">
        <v>5.82</v>
      </c>
      <c r="H83" s="24">
        <v>109.14</v>
      </c>
    </row>
    <row r="84" spans="1:8" x14ac:dyDescent="0.15">
      <c r="A84" s="25" t="s">
        <v>82</v>
      </c>
      <c r="B84" s="25" t="s">
        <v>123</v>
      </c>
      <c r="C84" s="28" t="s">
        <v>122</v>
      </c>
      <c r="D84" s="27">
        <v>200</v>
      </c>
      <c r="E84" s="42">
        <v>4.45</v>
      </c>
      <c r="F84" s="42">
        <v>2.56</v>
      </c>
      <c r="G84" s="42">
        <v>14.24</v>
      </c>
      <c r="H84" s="42">
        <v>97.8</v>
      </c>
    </row>
    <row r="85" spans="1:8" x14ac:dyDescent="0.15">
      <c r="A85" s="27">
        <v>2024</v>
      </c>
      <c r="B85" s="25" t="s">
        <v>118</v>
      </c>
      <c r="C85" s="28" t="s">
        <v>117</v>
      </c>
      <c r="D85" s="27">
        <v>100</v>
      </c>
      <c r="E85" s="24">
        <v>10.52</v>
      </c>
      <c r="F85" s="24">
        <v>12.92</v>
      </c>
      <c r="G85" s="24">
        <v>11.14</v>
      </c>
      <c r="H85" s="24">
        <v>202.92</v>
      </c>
    </row>
    <row r="86" spans="1:8" x14ac:dyDescent="0.15">
      <c r="A86" s="27">
        <v>2024</v>
      </c>
      <c r="B86" s="25" t="s">
        <v>182</v>
      </c>
      <c r="C86" s="29" t="s">
        <v>161</v>
      </c>
      <c r="D86" s="32">
        <v>150</v>
      </c>
      <c r="E86" s="24">
        <v>10</v>
      </c>
      <c r="F86" s="24">
        <v>6.1</v>
      </c>
      <c r="G86" s="24">
        <v>44.1</v>
      </c>
      <c r="H86" s="24">
        <v>271</v>
      </c>
    </row>
    <row r="87" spans="1:8" x14ac:dyDescent="0.15">
      <c r="A87" s="27" t="s">
        <v>94</v>
      </c>
      <c r="B87" s="25" t="s">
        <v>93</v>
      </c>
      <c r="C87" s="28" t="s">
        <v>62</v>
      </c>
      <c r="D87" s="27">
        <v>60</v>
      </c>
      <c r="E87" s="30">
        <v>3.9000000000000004</v>
      </c>
      <c r="F87" s="30">
        <v>0.65999999999999992</v>
      </c>
      <c r="G87" s="30">
        <v>27.779999999999998</v>
      </c>
      <c r="H87" s="30">
        <v>132.66</v>
      </c>
    </row>
    <row r="88" spans="1:8" x14ac:dyDescent="0.15">
      <c r="A88" s="25" t="s">
        <v>85</v>
      </c>
      <c r="B88" s="25" t="s">
        <v>86</v>
      </c>
      <c r="C88" s="34" t="s">
        <v>55</v>
      </c>
      <c r="D88" s="27">
        <v>60</v>
      </c>
      <c r="E88" s="30">
        <v>4.5</v>
      </c>
      <c r="F88" s="31">
        <v>1.62</v>
      </c>
      <c r="G88" s="30">
        <v>31.8</v>
      </c>
      <c r="H88" s="31">
        <v>159.78</v>
      </c>
    </row>
    <row r="89" spans="1:8" ht="35.25" customHeight="1" x14ac:dyDescent="0.15">
      <c r="A89" s="27">
        <v>2024</v>
      </c>
      <c r="B89" s="25" t="s">
        <v>103</v>
      </c>
      <c r="C89" s="34" t="s">
        <v>126</v>
      </c>
      <c r="D89" s="32">
        <v>200</v>
      </c>
      <c r="E89" s="33">
        <v>0.6</v>
      </c>
      <c r="F89" s="33">
        <v>0</v>
      </c>
      <c r="G89" s="33">
        <v>33</v>
      </c>
      <c r="H89" s="33">
        <v>136</v>
      </c>
    </row>
    <row r="90" spans="1:8" ht="12" x14ac:dyDescent="0.15">
      <c r="A90" s="81" t="s">
        <v>11</v>
      </c>
      <c r="B90" s="82"/>
      <c r="C90" s="83"/>
      <c r="D90" s="20">
        <f>SUM(D83:D89)</f>
        <v>870</v>
      </c>
      <c r="E90" s="2">
        <f>SUM(E83:E89)</f>
        <v>37.39</v>
      </c>
      <c r="F90" s="2">
        <f>SUM(F83:F89)</f>
        <v>31.880000000000003</v>
      </c>
      <c r="G90" s="2">
        <f>SUM(G83:G89)</f>
        <v>167.88000000000002</v>
      </c>
      <c r="H90" s="2">
        <f>SUM(H83:H89)</f>
        <v>1109.3</v>
      </c>
    </row>
    <row r="91" spans="1:8" ht="12.75" x14ac:dyDescent="0.15">
      <c r="A91" s="96" t="s">
        <v>13</v>
      </c>
      <c r="B91" s="97"/>
      <c r="C91" s="97"/>
      <c r="D91" s="97"/>
      <c r="E91" s="97"/>
      <c r="F91" s="97"/>
      <c r="G91" s="97"/>
      <c r="H91" s="98"/>
    </row>
    <row r="92" spans="1:8" x14ac:dyDescent="0.15">
      <c r="A92" s="27">
        <v>2017</v>
      </c>
      <c r="B92" s="25" t="s">
        <v>119</v>
      </c>
      <c r="C92" s="28" t="s">
        <v>54</v>
      </c>
      <c r="D92" s="27">
        <v>100</v>
      </c>
      <c r="E92" s="42">
        <v>1.5</v>
      </c>
      <c r="F92" s="42">
        <v>0.5</v>
      </c>
      <c r="G92" s="42">
        <v>21</v>
      </c>
      <c r="H92" s="42">
        <v>96</v>
      </c>
    </row>
    <row r="93" spans="1:8" x14ac:dyDescent="0.15">
      <c r="A93" s="25" t="s">
        <v>160</v>
      </c>
      <c r="B93" s="25" t="s">
        <v>136</v>
      </c>
      <c r="C93" s="59" t="s">
        <v>159</v>
      </c>
      <c r="D93" s="32">
        <v>100</v>
      </c>
      <c r="E93" s="33">
        <v>4.8499999999999996</v>
      </c>
      <c r="F93" s="33">
        <v>8.5</v>
      </c>
      <c r="G93" s="33">
        <v>45.5</v>
      </c>
      <c r="H93" s="33">
        <v>278.75</v>
      </c>
    </row>
    <row r="94" spans="1:8" ht="12" customHeight="1" x14ac:dyDescent="0.15">
      <c r="A94" s="43" t="s">
        <v>88</v>
      </c>
      <c r="B94" s="44" t="s">
        <v>87</v>
      </c>
      <c r="C94" s="45" t="s">
        <v>32</v>
      </c>
      <c r="D94" s="46">
        <v>180</v>
      </c>
      <c r="E94" s="47">
        <v>1.5</v>
      </c>
      <c r="F94" s="47">
        <v>0.9</v>
      </c>
      <c r="G94" s="47">
        <v>9.81</v>
      </c>
      <c r="H94" s="47">
        <v>53.34</v>
      </c>
    </row>
    <row r="95" spans="1:8" ht="11.25" customHeight="1" x14ac:dyDescent="0.15">
      <c r="A95" s="87" t="s">
        <v>11</v>
      </c>
      <c r="B95" s="88"/>
      <c r="C95" s="89"/>
      <c r="D95" s="20">
        <v>360</v>
      </c>
      <c r="E95" s="2">
        <f>SUM(E93:E94)</f>
        <v>6.35</v>
      </c>
      <c r="F95" s="2">
        <f>SUM(F93:F94)</f>
        <v>9.4</v>
      </c>
      <c r="G95" s="2">
        <f>SUM(G93:G94)</f>
        <v>55.31</v>
      </c>
      <c r="H95" s="2">
        <f>SUM(H93:H94)</f>
        <v>332.09000000000003</v>
      </c>
    </row>
    <row r="96" spans="1:8" ht="11.25" customHeight="1" x14ac:dyDescent="0.15">
      <c r="A96" s="99" t="s">
        <v>14</v>
      </c>
      <c r="B96" s="94"/>
      <c r="C96" s="100"/>
      <c r="D96" s="3"/>
      <c r="E96" s="2">
        <f>SUM(E81,E90,E95)</f>
        <v>73.28</v>
      </c>
      <c r="F96" s="2">
        <f>SUM(F81,F90,F95)</f>
        <v>64.660000000000011</v>
      </c>
      <c r="G96" s="2">
        <f>SUM(G81,G90,G95)</f>
        <v>295.13000000000005</v>
      </c>
      <c r="H96" s="2">
        <f>SUM(H81,H90,H95)</f>
        <v>2066.13</v>
      </c>
    </row>
    <row r="97" spans="1:8" ht="15.75" x14ac:dyDescent="0.15">
      <c r="A97" s="75" t="s">
        <v>18</v>
      </c>
      <c r="B97" s="76"/>
      <c r="C97" s="76"/>
      <c r="D97" s="76"/>
      <c r="E97" s="76"/>
      <c r="F97" s="76"/>
      <c r="G97" s="76"/>
      <c r="H97" s="77"/>
    </row>
    <row r="98" spans="1:8" ht="12.75" x14ac:dyDescent="0.15">
      <c r="A98" s="101" t="s">
        <v>10</v>
      </c>
      <c r="B98" s="102"/>
      <c r="C98" s="102"/>
      <c r="D98" s="102"/>
      <c r="E98" s="102"/>
      <c r="F98" s="102"/>
      <c r="G98" s="102"/>
      <c r="H98" s="103"/>
    </row>
    <row r="99" spans="1:8" ht="22.5" x14ac:dyDescent="0.15">
      <c r="A99" s="27" t="s">
        <v>82</v>
      </c>
      <c r="B99" s="25" t="s">
        <v>83</v>
      </c>
      <c r="C99" s="34" t="s">
        <v>39</v>
      </c>
      <c r="D99" s="32">
        <v>130</v>
      </c>
      <c r="E99" s="24">
        <v>2.38</v>
      </c>
      <c r="F99" s="24">
        <v>4.9000000000000004</v>
      </c>
      <c r="G99" s="24">
        <v>12.47</v>
      </c>
      <c r="H99" s="24">
        <v>103.5</v>
      </c>
    </row>
    <row r="100" spans="1:8" x14ac:dyDescent="0.15">
      <c r="A100" s="27">
        <v>2024</v>
      </c>
      <c r="B100" s="25" t="s">
        <v>127</v>
      </c>
      <c r="C100" s="29" t="s">
        <v>40</v>
      </c>
      <c r="D100" s="32">
        <v>70</v>
      </c>
      <c r="E100" s="24">
        <v>5.49</v>
      </c>
      <c r="F100" s="24">
        <v>4.9000000000000004</v>
      </c>
      <c r="G100" s="24">
        <v>1.27</v>
      </c>
      <c r="H100" s="24">
        <v>78.12</v>
      </c>
    </row>
    <row r="101" spans="1:8" ht="12" x14ac:dyDescent="0.15">
      <c r="A101" s="63" t="s">
        <v>176</v>
      </c>
      <c r="B101" s="64" t="s">
        <v>175</v>
      </c>
      <c r="C101" s="66" t="s">
        <v>174</v>
      </c>
      <c r="D101" s="63">
        <v>35</v>
      </c>
      <c r="E101" s="65">
        <v>1.4</v>
      </c>
      <c r="F101" s="65">
        <v>9.4499999999999993</v>
      </c>
      <c r="G101" s="65">
        <v>21.7</v>
      </c>
      <c r="H101" s="65">
        <v>178.5</v>
      </c>
    </row>
    <row r="102" spans="1:8" x14ac:dyDescent="0.15">
      <c r="A102" s="25" t="s">
        <v>85</v>
      </c>
      <c r="B102" s="25" t="s">
        <v>86</v>
      </c>
      <c r="C102" s="29" t="s">
        <v>55</v>
      </c>
      <c r="D102" s="27">
        <v>40</v>
      </c>
      <c r="E102" s="30">
        <v>3</v>
      </c>
      <c r="F102" s="31">
        <v>1.08</v>
      </c>
      <c r="G102" s="30">
        <v>21.200000000000003</v>
      </c>
      <c r="H102" s="31">
        <v>106.52</v>
      </c>
    </row>
    <row r="103" spans="1:8" x14ac:dyDescent="0.15">
      <c r="A103" s="27" t="s">
        <v>88</v>
      </c>
      <c r="B103" s="25" t="s">
        <v>87</v>
      </c>
      <c r="C103" s="26" t="s">
        <v>32</v>
      </c>
      <c r="D103" s="27">
        <v>180</v>
      </c>
      <c r="E103" s="24">
        <v>1.5</v>
      </c>
      <c r="F103" s="24">
        <v>0.9</v>
      </c>
      <c r="G103" s="24">
        <v>9.81</v>
      </c>
      <c r="H103" s="24">
        <v>53.34</v>
      </c>
    </row>
    <row r="104" spans="1:8" ht="12" customHeight="1" x14ac:dyDescent="0.15">
      <c r="A104" s="27" t="s">
        <v>89</v>
      </c>
      <c r="B104" s="25" t="s">
        <v>84</v>
      </c>
      <c r="C104" s="60" t="s">
        <v>167</v>
      </c>
      <c r="D104" s="27">
        <v>125</v>
      </c>
      <c r="E104" s="42">
        <v>4</v>
      </c>
      <c r="F104" s="42">
        <v>3.1</v>
      </c>
      <c r="G104" s="42">
        <v>13</v>
      </c>
      <c r="H104" s="42">
        <v>100</v>
      </c>
    </row>
    <row r="105" spans="1:8" ht="12" customHeight="1" x14ac:dyDescent="0.15">
      <c r="A105" s="87" t="s">
        <v>11</v>
      </c>
      <c r="B105" s="88"/>
      <c r="C105" s="89"/>
      <c r="D105" s="20">
        <v>580</v>
      </c>
      <c r="E105" s="2">
        <f>SUM(E99:E104)</f>
        <v>17.77</v>
      </c>
      <c r="F105" s="2">
        <f>SUM(F99:F104)</f>
        <v>24.33</v>
      </c>
      <c r="G105" s="2">
        <f>SUM(G99:G104)</f>
        <v>79.45</v>
      </c>
      <c r="H105" s="2">
        <f>SUM(H99:H104)</f>
        <v>619.98</v>
      </c>
    </row>
    <row r="106" spans="1:8" ht="12.75" x14ac:dyDescent="0.15">
      <c r="A106" s="84" t="s">
        <v>12</v>
      </c>
      <c r="B106" s="85"/>
      <c r="C106" s="85"/>
      <c r="D106" s="85"/>
      <c r="E106" s="85"/>
      <c r="F106" s="85"/>
      <c r="G106" s="85"/>
      <c r="H106" s="86"/>
    </row>
    <row r="107" spans="1:8" x14ac:dyDescent="0.15">
      <c r="A107" s="25" t="s">
        <v>82</v>
      </c>
      <c r="B107" s="25" t="s">
        <v>129</v>
      </c>
      <c r="C107" s="28" t="s">
        <v>128</v>
      </c>
      <c r="D107" s="27">
        <v>100</v>
      </c>
      <c r="E107" s="24">
        <v>6.35</v>
      </c>
      <c r="F107" s="24">
        <v>11.48</v>
      </c>
      <c r="G107" s="24">
        <v>6.39</v>
      </c>
      <c r="H107" s="24">
        <v>154.28</v>
      </c>
    </row>
    <row r="108" spans="1:8" ht="22.5" x14ac:dyDescent="0.15">
      <c r="A108" s="27">
        <v>2024</v>
      </c>
      <c r="B108" s="25" t="s">
        <v>130</v>
      </c>
      <c r="C108" s="28" t="s">
        <v>60</v>
      </c>
      <c r="D108" s="27">
        <v>200</v>
      </c>
      <c r="E108" s="24">
        <v>3.41</v>
      </c>
      <c r="F108" s="24">
        <v>5.73</v>
      </c>
      <c r="G108" s="24">
        <v>12.5</v>
      </c>
      <c r="H108" s="24">
        <v>115.24</v>
      </c>
    </row>
    <row r="109" spans="1:8" x14ac:dyDescent="0.15">
      <c r="A109" s="27">
        <v>2008</v>
      </c>
      <c r="B109" s="25" t="s">
        <v>183</v>
      </c>
      <c r="C109" s="29" t="s">
        <v>41</v>
      </c>
      <c r="D109" s="32">
        <v>240</v>
      </c>
      <c r="E109" s="24">
        <v>18</v>
      </c>
      <c r="F109" s="24">
        <v>13.2</v>
      </c>
      <c r="G109" s="24">
        <v>14.28</v>
      </c>
      <c r="H109" s="24">
        <v>247.92</v>
      </c>
    </row>
    <row r="110" spans="1:8" x14ac:dyDescent="0.15">
      <c r="A110" s="27" t="s">
        <v>94</v>
      </c>
      <c r="B110" s="25" t="s">
        <v>93</v>
      </c>
      <c r="C110" s="28" t="s">
        <v>62</v>
      </c>
      <c r="D110" s="27">
        <v>60</v>
      </c>
      <c r="E110" s="30">
        <v>3.9000000000000004</v>
      </c>
      <c r="F110" s="30">
        <v>0.65999999999999992</v>
      </c>
      <c r="G110" s="30">
        <v>27.779999999999998</v>
      </c>
      <c r="H110" s="30">
        <v>132.66</v>
      </c>
    </row>
    <row r="111" spans="1:8" x14ac:dyDescent="0.15">
      <c r="A111" s="25" t="s">
        <v>85</v>
      </c>
      <c r="B111" s="25" t="s">
        <v>86</v>
      </c>
      <c r="C111" s="34" t="s">
        <v>55</v>
      </c>
      <c r="D111" s="27">
        <v>60</v>
      </c>
      <c r="E111" s="30">
        <v>4.5</v>
      </c>
      <c r="F111" s="31">
        <v>1.62</v>
      </c>
      <c r="G111" s="30">
        <v>31.8</v>
      </c>
      <c r="H111" s="31">
        <v>159.78</v>
      </c>
    </row>
    <row r="112" spans="1:8" ht="12" customHeight="1" x14ac:dyDescent="0.15">
      <c r="A112" s="25" t="s">
        <v>82</v>
      </c>
      <c r="B112" s="25" t="s">
        <v>131</v>
      </c>
      <c r="C112" s="28" t="s">
        <v>46</v>
      </c>
      <c r="D112" s="27">
        <v>180</v>
      </c>
      <c r="E112" s="24">
        <v>0.12</v>
      </c>
      <c r="F112" s="24">
        <v>0.11</v>
      </c>
      <c r="G112" s="24">
        <v>15.27</v>
      </c>
      <c r="H112" s="24">
        <v>62.55</v>
      </c>
    </row>
    <row r="113" spans="1:8" ht="12" customHeight="1" x14ac:dyDescent="0.15">
      <c r="A113" s="87" t="s">
        <v>11</v>
      </c>
      <c r="B113" s="88"/>
      <c r="C113" s="89"/>
      <c r="D113" s="20">
        <f>SUM(D107:D112)</f>
        <v>840</v>
      </c>
      <c r="E113" s="2">
        <f>SUM(E107:E112)</f>
        <v>36.279999999999994</v>
      </c>
      <c r="F113" s="2">
        <f>SUM(F107:F112)</f>
        <v>32.799999999999997</v>
      </c>
      <c r="G113" s="2">
        <f>SUM(G107:G112)</f>
        <v>108.02</v>
      </c>
      <c r="H113" s="2">
        <f>SUM(H107:H112)</f>
        <v>872.42999999999984</v>
      </c>
    </row>
    <row r="114" spans="1:8" ht="12.75" x14ac:dyDescent="0.15">
      <c r="A114" s="96" t="s">
        <v>13</v>
      </c>
      <c r="B114" s="97"/>
      <c r="C114" s="97"/>
      <c r="D114" s="97"/>
      <c r="E114" s="97"/>
      <c r="F114" s="97"/>
      <c r="G114" s="97"/>
      <c r="H114" s="98"/>
    </row>
    <row r="115" spans="1:8" x14ac:dyDescent="0.15">
      <c r="A115" s="27" t="s">
        <v>166</v>
      </c>
      <c r="B115" s="25" t="s">
        <v>165</v>
      </c>
      <c r="C115" s="48" t="s">
        <v>164</v>
      </c>
      <c r="D115" s="32">
        <v>100</v>
      </c>
      <c r="E115" s="33">
        <v>8.84</v>
      </c>
      <c r="F115" s="33">
        <v>8.34</v>
      </c>
      <c r="G115" s="33">
        <v>40.79</v>
      </c>
      <c r="H115" s="33">
        <v>271.58</v>
      </c>
    </row>
    <row r="116" spans="1:8" x14ac:dyDescent="0.15">
      <c r="A116" s="36">
        <v>2024</v>
      </c>
      <c r="B116" s="37" t="s">
        <v>132</v>
      </c>
      <c r="C116" s="38" t="s">
        <v>59</v>
      </c>
      <c r="D116" s="49">
        <v>200</v>
      </c>
      <c r="E116" s="24">
        <v>5.8</v>
      </c>
      <c r="F116" s="24">
        <v>5</v>
      </c>
      <c r="G116" s="24">
        <v>9.6</v>
      </c>
      <c r="H116" s="24">
        <v>106.6</v>
      </c>
    </row>
    <row r="117" spans="1:8" ht="12" customHeight="1" x14ac:dyDescent="0.15">
      <c r="A117" s="27">
        <v>2017</v>
      </c>
      <c r="B117" s="25" t="s">
        <v>119</v>
      </c>
      <c r="C117" s="28" t="s">
        <v>156</v>
      </c>
      <c r="D117" s="27">
        <v>100</v>
      </c>
      <c r="E117" s="24">
        <v>1.5</v>
      </c>
      <c r="F117" s="24">
        <v>0.5</v>
      </c>
      <c r="G117" s="24">
        <v>21</v>
      </c>
      <c r="H117" s="24">
        <v>96</v>
      </c>
    </row>
    <row r="118" spans="1:8" ht="11.25" customHeight="1" x14ac:dyDescent="0.15">
      <c r="A118" s="87" t="s">
        <v>11</v>
      </c>
      <c r="B118" s="88"/>
      <c r="C118" s="89"/>
      <c r="D118" s="20">
        <f>SUM(D115:D117)</f>
        <v>400</v>
      </c>
      <c r="E118" s="2">
        <f>SUM(E115:E117)</f>
        <v>16.14</v>
      </c>
      <c r="F118" s="2">
        <f>SUM(F115:F117)</f>
        <v>13.84</v>
      </c>
      <c r="G118" s="2">
        <f>SUM(G115:G117)</f>
        <v>71.39</v>
      </c>
      <c r="H118" s="2">
        <f>SUM(H115:H117)</f>
        <v>474.17999999999995</v>
      </c>
    </row>
    <row r="119" spans="1:8" ht="11.25" customHeight="1" x14ac:dyDescent="0.15">
      <c r="A119" s="99" t="s">
        <v>14</v>
      </c>
      <c r="B119" s="94"/>
      <c r="C119" s="100"/>
      <c r="D119" s="3"/>
      <c r="E119" s="2">
        <f>SUM(E105,E113,E118)</f>
        <v>70.19</v>
      </c>
      <c r="F119" s="2">
        <f>SUM(F105,F113,F118)</f>
        <v>70.97</v>
      </c>
      <c r="G119" s="2">
        <f>SUM(G105,G113,G118)</f>
        <v>258.86</v>
      </c>
      <c r="H119" s="2">
        <f>SUM(H105,H113,H118)</f>
        <v>1966.5899999999997</v>
      </c>
    </row>
    <row r="120" spans="1:8" ht="15.75" x14ac:dyDescent="0.15">
      <c r="A120" s="75" t="s">
        <v>19</v>
      </c>
      <c r="B120" s="76"/>
      <c r="C120" s="76"/>
      <c r="D120" s="76"/>
      <c r="E120" s="76"/>
      <c r="F120" s="76"/>
      <c r="G120" s="76"/>
      <c r="H120" s="77"/>
    </row>
    <row r="121" spans="1:8" ht="12.75" x14ac:dyDescent="0.15">
      <c r="A121" s="101" t="s">
        <v>10</v>
      </c>
      <c r="B121" s="102"/>
      <c r="C121" s="102"/>
      <c r="D121" s="102"/>
      <c r="E121" s="102"/>
      <c r="F121" s="102"/>
      <c r="G121" s="102"/>
      <c r="H121" s="103"/>
    </row>
    <row r="122" spans="1:8" ht="22.5" x14ac:dyDescent="0.15">
      <c r="A122" s="27">
        <v>2024</v>
      </c>
      <c r="B122" s="25" t="s">
        <v>105</v>
      </c>
      <c r="C122" s="34" t="s">
        <v>58</v>
      </c>
      <c r="D122" s="32">
        <v>170</v>
      </c>
      <c r="E122" s="33">
        <v>4.42</v>
      </c>
      <c r="F122" s="33">
        <v>6.63</v>
      </c>
      <c r="G122" s="33">
        <v>20.91</v>
      </c>
      <c r="H122" s="33">
        <v>160.99</v>
      </c>
    </row>
    <row r="123" spans="1:8" x14ac:dyDescent="0.15">
      <c r="A123" s="50">
        <v>2024</v>
      </c>
      <c r="B123" s="51" t="s">
        <v>86</v>
      </c>
      <c r="C123" s="26" t="s">
        <v>57</v>
      </c>
      <c r="D123" s="27" t="s">
        <v>28</v>
      </c>
      <c r="E123" s="24">
        <v>1.63</v>
      </c>
      <c r="F123" s="24">
        <v>4.6900000000000004</v>
      </c>
      <c r="G123" s="24">
        <v>21.15</v>
      </c>
      <c r="H123" s="24">
        <v>133.06</v>
      </c>
    </row>
    <row r="124" spans="1:8" x14ac:dyDescent="0.15">
      <c r="A124" s="25" t="s">
        <v>85</v>
      </c>
      <c r="B124" s="25" t="s">
        <v>86</v>
      </c>
      <c r="C124" s="29" t="s">
        <v>55</v>
      </c>
      <c r="D124" s="27">
        <v>40</v>
      </c>
      <c r="E124" s="30">
        <v>3</v>
      </c>
      <c r="F124" s="31">
        <v>1.08</v>
      </c>
      <c r="G124" s="30">
        <v>21.200000000000003</v>
      </c>
      <c r="H124" s="31">
        <v>106.52</v>
      </c>
    </row>
    <row r="125" spans="1:8" x14ac:dyDescent="0.15">
      <c r="A125" s="25" t="s">
        <v>82</v>
      </c>
      <c r="B125" s="25" t="s">
        <v>99</v>
      </c>
      <c r="C125" s="28" t="s">
        <v>36</v>
      </c>
      <c r="D125" s="27">
        <v>180</v>
      </c>
      <c r="E125" s="24">
        <v>2.5</v>
      </c>
      <c r="F125" s="24">
        <v>2.2999999999999998</v>
      </c>
      <c r="G125" s="24">
        <v>13.14</v>
      </c>
      <c r="H125" s="24">
        <v>83.26</v>
      </c>
    </row>
    <row r="126" spans="1:8" ht="23.25" customHeight="1" x14ac:dyDescent="0.15">
      <c r="A126" s="36" t="s">
        <v>89</v>
      </c>
      <c r="B126" s="37" t="s">
        <v>84</v>
      </c>
      <c r="C126" s="67" t="s">
        <v>167</v>
      </c>
      <c r="D126" s="27">
        <v>125</v>
      </c>
      <c r="E126" s="24">
        <v>4</v>
      </c>
      <c r="F126" s="24">
        <v>3.1</v>
      </c>
      <c r="G126" s="24">
        <v>13</v>
      </c>
      <c r="H126" s="24">
        <v>100</v>
      </c>
    </row>
    <row r="127" spans="1:8" ht="12" customHeight="1" x14ac:dyDescent="0.15">
      <c r="A127" s="87" t="s">
        <v>11</v>
      </c>
      <c r="B127" s="88"/>
      <c r="C127" s="89"/>
      <c r="D127" s="20">
        <f>SUM(D122:D126)+40</f>
        <v>555</v>
      </c>
      <c r="E127" s="2">
        <f>SUM(E122:E126)</f>
        <v>15.55</v>
      </c>
      <c r="F127" s="2">
        <f>SUM(F122:F126)</f>
        <v>17.8</v>
      </c>
      <c r="G127" s="2">
        <f>SUM(G122:G126)</f>
        <v>89.4</v>
      </c>
      <c r="H127" s="2">
        <f>SUM(H122:H126)</f>
        <v>583.82999999999993</v>
      </c>
    </row>
    <row r="128" spans="1:8" ht="12.75" x14ac:dyDescent="0.15">
      <c r="A128" s="96" t="s">
        <v>12</v>
      </c>
      <c r="B128" s="97"/>
      <c r="C128" s="97"/>
      <c r="D128" s="97"/>
      <c r="E128" s="97"/>
      <c r="F128" s="97"/>
      <c r="G128" s="97"/>
      <c r="H128" s="98"/>
    </row>
    <row r="129" spans="1:8" x14ac:dyDescent="0.15">
      <c r="A129" s="32" t="s">
        <v>82</v>
      </c>
      <c r="B129" s="52" t="s">
        <v>137</v>
      </c>
      <c r="C129" s="29" t="s">
        <v>74</v>
      </c>
      <c r="D129" s="32">
        <v>100</v>
      </c>
      <c r="E129" s="24">
        <v>3.6</v>
      </c>
      <c r="F129" s="24">
        <v>8</v>
      </c>
      <c r="G129" s="24">
        <v>7.8</v>
      </c>
      <c r="H129" s="24">
        <v>118.4</v>
      </c>
    </row>
    <row r="130" spans="1:8" x14ac:dyDescent="0.15">
      <c r="A130" s="27">
        <v>2024</v>
      </c>
      <c r="B130" s="25" t="s">
        <v>133</v>
      </c>
      <c r="C130" s="26" t="s">
        <v>69</v>
      </c>
      <c r="D130" s="27">
        <v>200</v>
      </c>
      <c r="E130" s="24">
        <v>4.87</v>
      </c>
      <c r="F130" s="24">
        <v>4.04</v>
      </c>
      <c r="G130" s="24">
        <v>14.33</v>
      </c>
      <c r="H130" s="24">
        <v>113.12</v>
      </c>
    </row>
    <row r="131" spans="1:8" x14ac:dyDescent="0.15">
      <c r="A131" s="27">
        <v>2024</v>
      </c>
      <c r="B131" s="25" t="s">
        <v>134</v>
      </c>
      <c r="C131" s="29" t="s">
        <v>43</v>
      </c>
      <c r="D131" s="32">
        <v>240</v>
      </c>
      <c r="E131" s="24">
        <v>10.82</v>
      </c>
      <c r="F131" s="24">
        <v>18.100000000000001</v>
      </c>
      <c r="G131" s="24">
        <v>22.51</v>
      </c>
      <c r="H131" s="24">
        <v>296.20999999999998</v>
      </c>
    </row>
    <row r="132" spans="1:8" x14ac:dyDescent="0.15">
      <c r="A132" s="27" t="s">
        <v>94</v>
      </c>
      <c r="B132" s="25" t="s">
        <v>93</v>
      </c>
      <c r="C132" s="28" t="s">
        <v>62</v>
      </c>
      <c r="D132" s="27">
        <v>60</v>
      </c>
      <c r="E132" s="30">
        <v>3.9000000000000004</v>
      </c>
      <c r="F132" s="30">
        <v>0.65999999999999992</v>
      </c>
      <c r="G132" s="30">
        <v>27.779999999999998</v>
      </c>
      <c r="H132" s="30">
        <v>132.66</v>
      </c>
    </row>
    <row r="133" spans="1:8" x14ac:dyDescent="0.15">
      <c r="A133" s="25" t="s">
        <v>85</v>
      </c>
      <c r="B133" s="25" t="s">
        <v>86</v>
      </c>
      <c r="C133" s="29" t="s">
        <v>55</v>
      </c>
      <c r="D133" s="27">
        <v>40</v>
      </c>
      <c r="E133" s="30">
        <v>3</v>
      </c>
      <c r="F133" s="31">
        <v>1.08</v>
      </c>
      <c r="G133" s="30">
        <v>21.200000000000003</v>
      </c>
      <c r="H133" s="31">
        <v>106.52</v>
      </c>
    </row>
    <row r="134" spans="1:8" ht="36" customHeight="1" x14ac:dyDescent="0.15">
      <c r="A134" s="27">
        <v>2024</v>
      </c>
      <c r="B134" s="25" t="s">
        <v>103</v>
      </c>
      <c r="C134" s="26" t="s">
        <v>125</v>
      </c>
      <c r="D134" s="27">
        <v>200</v>
      </c>
      <c r="E134" s="24">
        <v>1</v>
      </c>
      <c r="F134" s="24">
        <v>0</v>
      </c>
      <c r="G134" s="24">
        <v>25.4</v>
      </c>
      <c r="H134" s="24">
        <v>110</v>
      </c>
    </row>
    <row r="135" spans="1:8" ht="12" customHeight="1" x14ac:dyDescent="0.15">
      <c r="A135" s="87" t="s">
        <v>11</v>
      </c>
      <c r="B135" s="88"/>
      <c r="C135" s="89"/>
      <c r="D135" s="20">
        <f>SUM(D129:D134)</f>
        <v>840</v>
      </c>
      <c r="E135" s="2">
        <f>SUM(E129:E134)</f>
        <v>27.189999999999998</v>
      </c>
      <c r="F135" s="2">
        <f>SUM(F129:F134)</f>
        <v>31.880000000000003</v>
      </c>
      <c r="G135" s="2">
        <f>SUM(G129:G134)</f>
        <v>119.02000000000001</v>
      </c>
      <c r="H135" s="2">
        <f>SUM(H129:H134)</f>
        <v>876.91</v>
      </c>
    </row>
    <row r="136" spans="1:8" ht="12.75" x14ac:dyDescent="0.15">
      <c r="A136" s="96" t="s">
        <v>13</v>
      </c>
      <c r="B136" s="97"/>
      <c r="C136" s="97"/>
      <c r="D136" s="97"/>
      <c r="E136" s="97"/>
      <c r="F136" s="97"/>
      <c r="G136" s="97"/>
      <c r="H136" s="98"/>
    </row>
    <row r="137" spans="1:8" x14ac:dyDescent="0.15">
      <c r="A137" s="27" t="s">
        <v>97</v>
      </c>
      <c r="B137" s="25" t="s">
        <v>96</v>
      </c>
      <c r="C137" s="35" t="s">
        <v>42</v>
      </c>
      <c r="D137" s="27">
        <v>100</v>
      </c>
      <c r="E137" s="33">
        <v>13.11</v>
      </c>
      <c r="F137" s="33">
        <v>10.28</v>
      </c>
      <c r="G137" s="33">
        <v>44.55</v>
      </c>
      <c r="H137" s="33">
        <v>328.63</v>
      </c>
    </row>
    <row r="138" spans="1:8" x14ac:dyDescent="0.15">
      <c r="A138" s="25" t="s">
        <v>82</v>
      </c>
      <c r="B138" s="25" t="s">
        <v>141</v>
      </c>
      <c r="C138" s="29" t="s">
        <v>44</v>
      </c>
      <c r="D138" s="32">
        <v>200</v>
      </c>
      <c r="E138" s="33">
        <v>0.11</v>
      </c>
      <c r="F138" s="33">
        <v>0.11</v>
      </c>
      <c r="G138" s="33">
        <v>14.42</v>
      </c>
      <c r="H138" s="33">
        <v>60.11</v>
      </c>
    </row>
    <row r="139" spans="1:8" ht="11.25" customHeight="1" x14ac:dyDescent="0.15">
      <c r="A139" s="27">
        <v>2017</v>
      </c>
      <c r="B139" s="25" t="s">
        <v>119</v>
      </c>
      <c r="C139" s="29" t="s">
        <v>53</v>
      </c>
      <c r="D139" s="32">
        <v>100</v>
      </c>
      <c r="E139" s="33">
        <v>0.9</v>
      </c>
      <c r="F139" s="33">
        <v>0.1</v>
      </c>
      <c r="G139" s="33">
        <v>9.5</v>
      </c>
      <c r="H139" s="33">
        <v>45</v>
      </c>
    </row>
    <row r="140" spans="1:8" ht="12" customHeight="1" x14ac:dyDescent="0.15">
      <c r="A140" s="81" t="s">
        <v>11</v>
      </c>
      <c r="B140" s="82"/>
      <c r="C140" s="83"/>
      <c r="D140" s="20">
        <v>400</v>
      </c>
      <c r="E140" s="2">
        <f>SUM(E137:E139)</f>
        <v>14.12</v>
      </c>
      <c r="F140" s="2">
        <f>SUM(F137:F139)</f>
        <v>10.489999999999998</v>
      </c>
      <c r="G140" s="2">
        <f>SUM(G137:G139)</f>
        <v>68.47</v>
      </c>
      <c r="H140" s="2">
        <f>SUM(H137:H139)</f>
        <v>433.74</v>
      </c>
    </row>
    <row r="141" spans="1:8" ht="11.25" customHeight="1" x14ac:dyDescent="0.15">
      <c r="A141" s="99" t="s">
        <v>14</v>
      </c>
      <c r="B141" s="94"/>
      <c r="C141" s="100"/>
      <c r="D141" s="3"/>
      <c r="E141" s="2">
        <f>SUM(E127,E135,E140)</f>
        <v>56.859999999999992</v>
      </c>
      <c r="F141" s="2">
        <f>SUM(F127,F135,F140)</f>
        <v>60.17</v>
      </c>
      <c r="G141" s="2">
        <f>SUM(G127,G135,G140)</f>
        <v>276.89</v>
      </c>
      <c r="H141" s="2">
        <f>SUM(H127,H135,H140)</f>
        <v>1894.4799999999998</v>
      </c>
    </row>
    <row r="142" spans="1:8" ht="15.75" x14ac:dyDescent="0.15">
      <c r="A142" s="75" t="s">
        <v>20</v>
      </c>
      <c r="B142" s="76"/>
      <c r="C142" s="76"/>
      <c r="D142" s="76"/>
      <c r="E142" s="76"/>
      <c r="F142" s="76"/>
      <c r="G142" s="76"/>
      <c r="H142" s="77"/>
    </row>
    <row r="143" spans="1:8" ht="12.75" x14ac:dyDescent="0.15">
      <c r="A143" s="78" t="s">
        <v>10</v>
      </c>
      <c r="B143" s="79"/>
      <c r="C143" s="79"/>
      <c r="D143" s="79"/>
      <c r="E143" s="79"/>
      <c r="F143" s="79"/>
      <c r="G143" s="79"/>
      <c r="H143" s="80"/>
    </row>
    <row r="144" spans="1:8" ht="22.5" x14ac:dyDescent="0.15">
      <c r="A144" s="27">
        <v>2024</v>
      </c>
      <c r="B144" s="25" t="s">
        <v>178</v>
      </c>
      <c r="C144" s="28" t="s">
        <v>179</v>
      </c>
      <c r="D144" s="27">
        <v>170</v>
      </c>
      <c r="E144" s="24">
        <v>7.57</v>
      </c>
      <c r="F144" s="24">
        <v>12.89</v>
      </c>
      <c r="G144" s="24">
        <v>33.4</v>
      </c>
      <c r="H144" s="24">
        <v>275.91000000000003</v>
      </c>
    </row>
    <row r="145" spans="1:8" x14ac:dyDescent="0.15">
      <c r="A145" s="27" t="s">
        <v>107</v>
      </c>
      <c r="B145" s="25" t="s">
        <v>106</v>
      </c>
      <c r="C145" s="28" t="s">
        <v>65</v>
      </c>
      <c r="D145" s="25" t="s">
        <v>67</v>
      </c>
      <c r="E145" s="24">
        <v>1.55</v>
      </c>
      <c r="F145" s="24">
        <v>4.6900000000000004</v>
      </c>
      <c r="G145" s="24">
        <v>10.65</v>
      </c>
      <c r="H145" s="24">
        <v>90.76</v>
      </c>
    </row>
    <row r="146" spans="1:8" x14ac:dyDescent="0.15">
      <c r="A146" s="25" t="s">
        <v>85</v>
      </c>
      <c r="B146" s="25" t="s">
        <v>86</v>
      </c>
      <c r="C146" s="29" t="s">
        <v>55</v>
      </c>
      <c r="D146" s="27">
        <v>40</v>
      </c>
      <c r="E146" s="30">
        <v>3</v>
      </c>
      <c r="F146" s="31">
        <v>1.08</v>
      </c>
      <c r="G146" s="30">
        <v>21.200000000000003</v>
      </c>
      <c r="H146" s="31">
        <v>106.52</v>
      </c>
    </row>
    <row r="147" spans="1:8" ht="12" customHeight="1" x14ac:dyDescent="0.15">
      <c r="A147" s="25" t="s">
        <v>82</v>
      </c>
      <c r="B147" s="25" t="s">
        <v>104</v>
      </c>
      <c r="C147" s="26" t="s">
        <v>48</v>
      </c>
      <c r="D147" s="27">
        <v>180</v>
      </c>
      <c r="E147" s="24">
        <v>0.2</v>
      </c>
      <c r="F147" s="24">
        <v>0</v>
      </c>
      <c r="G147" s="24">
        <v>7.41</v>
      </c>
      <c r="H147" s="24">
        <v>30.44</v>
      </c>
    </row>
    <row r="148" spans="1:8" ht="25.5" x14ac:dyDescent="0.15">
      <c r="A148" s="27" t="s">
        <v>171</v>
      </c>
      <c r="B148" s="25" t="s">
        <v>170</v>
      </c>
      <c r="C148" s="60" t="s">
        <v>187</v>
      </c>
      <c r="D148" s="27">
        <v>200</v>
      </c>
      <c r="E148" s="24">
        <v>6</v>
      </c>
      <c r="F148" s="24">
        <v>6.4</v>
      </c>
      <c r="G148" s="24">
        <v>9.4</v>
      </c>
      <c r="H148" s="24">
        <v>120</v>
      </c>
    </row>
    <row r="149" spans="1:8" ht="12" customHeight="1" x14ac:dyDescent="0.15">
      <c r="A149" s="87" t="s">
        <v>11</v>
      </c>
      <c r="B149" s="88"/>
      <c r="C149" s="89"/>
      <c r="D149" s="20">
        <v>615</v>
      </c>
      <c r="E149" s="2">
        <f>SUM(E144:E148)</f>
        <v>18.32</v>
      </c>
      <c r="F149" s="2">
        <f>SUM(F144:F148)</f>
        <v>25.060000000000002</v>
      </c>
      <c r="G149" s="2">
        <f>SUM(G144:G148)</f>
        <v>82.06</v>
      </c>
      <c r="H149" s="2">
        <f>SUM(H144:H148)</f>
        <v>623.63</v>
      </c>
    </row>
    <row r="150" spans="1:8" ht="12.75" x14ac:dyDescent="0.15">
      <c r="A150" s="84" t="s">
        <v>12</v>
      </c>
      <c r="B150" s="85"/>
      <c r="C150" s="85"/>
      <c r="D150" s="85"/>
      <c r="E150" s="85"/>
      <c r="F150" s="85"/>
      <c r="G150" s="85"/>
      <c r="H150" s="86"/>
    </row>
    <row r="151" spans="1:8" x14ac:dyDescent="0.15">
      <c r="A151" s="25">
        <v>2024</v>
      </c>
      <c r="B151" s="25" t="s">
        <v>90</v>
      </c>
      <c r="C151" s="28" t="s">
        <v>73</v>
      </c>
      <c r="D151" s="27">
        <v>100</v>
      </c>
      <c r="E151" s="24">
        <v>0.4</v>
      </c>
      <c r="F151" s="24">
        <v>10.1</v>
      </c>
      <c r="G151" s="24">
        <v>3</v>
      </c>
      <c r="H151" s="24">
        <v>106.5</v>
      </c>
    </row>
    <row r="152" spans="1:8" ht="22.5" x14ac:dyDescent="0.15">
      <c r="A152" s="27">
        <v>2024</v>
      </c>
      <c r="B152" s="25" t="s">
        <v>115</v>
      </c>
      <c r="C152" s="28" t="s">
        <v>91</v>
      </c>
      <c r="D152" s="32">
        <v>200</v>
      </c>
      <c r="E152" s="33">
        <v>3.12</v>
      </c>
      <c r="F152" s="33">
        <v>6.31</v>
      </c>
      <c r="G152" s="33">
        <v>7.79</v>
      </c>
      <c r="H152" s="33">
        <v>103.45</v>
      </c>
    </row>
    <row r="153" spans="1:8" x14ac:dyDescent="0.15">
      <c r="A153" s="27">
        <v>2024</v>
      </c>
      <c r="B153" s="25" t="s">
        <v>138</v>
      </c>
      <c r="C153" s="26" t="s">
        <v>45</v>
      </c>
      <c r="D153" s="27">
        <v>100</v>
      </c>
      <c r="E153" s="24">
        <v>13.55</v>
      </c>
      <c r="F153" s="24">
        <v>5.86</v>
      </c>
      <c r="G153" s="24">
        <v>17.82</v>
      </c>
      <c r="H153" s="24">
        <v>178.22</v>
      </c>
    </row>
    <row r="154" spans="1:8" x14ac:dyDescent="0.15">
      <c r="A154" s="25" t="s">
        <v>82</v>
      </c>
      <c r="B154" s="25" t="s">
        <v>140</v>
      </c>
      <c r="C154" s="28" t="s">
        <v>139</v>
      </c>
      <c r="D154" s="41">
        <v>150</v>
      </c>
      <c r="E154" s="24">
        <v>2.25</v>
      </c>
      <c r="F154" s="24">
        <v>3.09</v>
      </c>
      <c r="G154" s="24">
        <v>26.9</v>
      </c>
      <c r="H154" s="24">
        <v>144.38999999999999</v>
      </c>
    </row>
    <row r="155" spans="1:8" x14ac:dyDescent="0.15">
      <c r="A155" s="27" t="s">
        <v>94</v>
      </c>
      <c r="B155" s="25" t="s">
        <v>93</v>
      </c>
      <c r="C155" s="28" t="s">
        <v>62</v>
      </c>
      <c r="D155" s="27">
        <v>60</v>
      </c>
      <c r="E155" s="30">
        <v>3.9000000000000004</v>
      </c>
      <c r="F155" s="30">
        <v>0.65999999999999992</v>
      </c>
      <c r="G155" s="30">
        <v>27.779999999999998</v>
      </c>
      <c r="H155" s="30">
        <v>132.66</v>
      </c>
    </row>
    <row r="156" spans="1:8" ht="12" customHeight="1" x14ac:dyDescent="0.15">
      <c r="A156" s="25" t="s">
        <v>85</v>
      </c>
      <c r="B156" s="25" t="s">
        <v>86</v>
      </c>
      <c r="C156" s="34" t="s">
        <v>55</v>
      </c>
      <c r="D156" s="27">
        <v>60</v>
      </c>
      <c r="E156" s="30">
        <v>4.5</v>
      </c>
      <c r="F156" s="31">
        <v>1.62</v>
      </c>
      <c r="G156" s="30">
        <v>31.8</v>
      </c>
      <c r="H156" s="31">
        <v>159.78</v>
      </c>
    </row>
    <row r="157" spans="1:8" x14ac:dyDescent="0.15">
      <c r="A157" s="25" t="s">
        <v>82</v>
      </c>
      <c r="B157" s="25" t="s">
        <v>98</v>
      </c>
      <c r="C157" s="26" t="s">
        <v>66</v>
      </c>
      <c r="D157" s="27">
        <v>180</v>
      </c>
      <c r="E157" s="24">
        <v>0.13</v>
      </c>
      <c r="F157" s="24">
        <v>0.01</v>
      </c>
      <c r="G157" s="24">
        <v>7.42</v>
      </c>
      <c r="H157" s="24">
        <v>30.29</v>
      </c>
    </row>
    <row r="158" spans="1:8" ht="12" customHeight="1" x14ac:dyDescent="0.15">
      <c r="A158" s="87" t="s">
        <v>11</v>
      </c>
      <c r="B158" s="88"/>
      <c r="C158" s="89"/>
      <c r="D158" s="20">
        <f>SUM(D151:D157)</f>
        <v>850</v>
      </c>
      <c r="E158" s="2">
        <f>SUM(E151:E157)</f>
        <v>27.849999999999998</v>
      </c>
      <c r="F158" s="2">
        <f>SUM(F151:F157)</f>
        <v>27.650000000000002</v>
      </c>
      <c r="G158" s="2">
        <f>SUM(G151:G157)</f>
        <v>122.50999999999999</v>
      </c>
      <c r="H158" s="2">
        <f>SUM(H151:H157)</f>
        <v>855.28999999999985</v>
      </c>
    </row>
    <row r="159" spans="1:8" ht="12.75" x14ac:dyDescent="0.15">
      <c r="A159" s="96" t="s">
        <v>13</v>
      </c>
      <c r="B159" s="97"/>
      <c r="C159" s="97"/>
      <c r="D159" s="97"/>
      <c r="E159" s="97"/>
      <c r="F159" s="97"/>
      <c r="G159" s="97"/>
      <c r="H159" s="98"/>
    </row>
    <row r="160" spans="1:8" x14ac:dyDescent="0.15">
      <c r="A160" s="27">
        <v>2024</v>
      </c>
      <c r="B160" s="25" t="s">
        <v>135</v>
      </c>
      <c r="C160" s="29" t="s">
        <v>47</v>
      </c>
      <c r="D160" s="53">
        <v>150</v>
      </c>
      <c r="E160" s="54">
        <v>6.52</v>
      </c>
      <c r="F160" s="54">
        <v>10.43</v>
      </c>
      <c r="G160" s="54">
        <v>23.66</v>
      </c>
      <c r="H160" s="54">
        <v>228.59</v>
      </c>
    </row>
    <row r="161" spans="1:8" x14ac:dyDescent="0.15">
      <c r="A161" s="27" t="s">
        <v>85</v>
      </c>
      <c r="B161" s="25" t="s">
        <v>86</v>
      </c>
      <c r="C161" s="59" t="s">
        <v>55</v>
      </c>
      <c r="D161" s="53">
        <v>40</v>
      </c>
      <c r="E161" s="54">
        <v>3</v>
      </c>
      <c r="F161" s="54">
        <v>1.08</v>
      </c>
      <c r="G161" s="54">
        <v>21.200000000000003</v>
      </c>
      <c r="H161" s="54">
        <v>106.52</v>
      </c>
    </row>
    <row r="162" spans="1:8" ht="12" customHeight="1" x14ac:dyDescent="0.15">
      <c r="A162" s="43">
        <v>2024</v>
      </c>
      <c r="B162" s="44" t="s">
        <v>104</v>
      </c>
      <c r="C162" s="35" t="s">
        <v>76</v>
      </c>
      <c r="D162" s="27">
        <v>200</v>
      </c>
      <c r="E162" s="42">
        <v>0.26</v>
      </c>
      <c r="F162" s="42">
        <v>0.05</v>
      </c>
      <c r="G162" s="42">
        <v>9.8699999999999992</v>
      </c>
      <c r="H162" s="42">
        <v>40.97</v>
      </c>
    </row>
    <row r="163" spans="1:8" ht="11.25" customHeight="1" x14ac:dyDescent="0.15">
      <c r="A163" s="25">
        <v>2017</v>
      </c>
      <c r="B163" s="25" t="s">
        <v>119</v>
      </c>
      <c r="C163" s="29" t="s">
        <v>188</v>
      </c>
      <c r="D163" s="27">
        <v>100</v>
      </c>
      <c r="E163" s="30">
        <v>1.5</v>
      </c>
      <c r="F163" s="31">
        <v>0.5</v>
      </c>
      <c r="G163" s="30">
        <v>21</v>
      </c>
      <c r="H163" s="31">
        <v>96</v>
      </c>
    </row>
    <row r="164" spans="1:8" ht="12" customHeight="1" x14ac:dyDescent="0.15">
      <c r="A164" s="87" t="s">
        <v>11</v>
      </c>
      <c r="B164" s="88"/>
      <c r="C164" s="89"/>
      <c r="D164" s="20">
        <f>SUM(D160:D163)</f>
        <v>490</v>
      </c>
      <c r="E164" s="2">
        <f>SUM(E160:E163)</f>
        <v>11.28</v>
      </c>
      <c r="F164" s="2">
        <f>SUM(F160:F163)</f>
        <v>12.06</v>
      </c>
      <c r="G164" s="2">
        <f>SUM(G160:G163)</f>
        <v>75.72999999999999</v>
      </c>
      <c r="H164" s="2">
        <f>SUM(H160:H163)</f>
        <v>472.08000000000004</v>
      </c>
    </row>
    <row r="165" spans="1:8" ht="11.25" customHeight="1" x14ac:dyDescent="0.15">
      <c r="A165" s="99" t="s">
        <v>14</v>
      </c>
      <c r="B165" s="94"/>
      <c r="C165" s="100"/>
      <c r="D165" s="3"/>
      <c r="E165" s="2">
        <f>SUM(E149,E158,E164)</f>
        <v>57.45</v>
      </c>
      <c r="F165" s="2">
        <f>SUM(F149,F158,F164)</f>
        <v>64.77000000000001</v>
      </c>
      <c r="G165" s="2">
        <f>SUM(G149,G158,G164)</f>
        <v>280.29999999999995</v>
      </c>
      <c r="H165" s="2">
        <f>SUM(H149,H158,H164)</f>
        <v>1951</v>
      </c>
    </row>
    <row r="166" spans="1:8" ht="15.75" x14ac:dyDescent="0.15">
      <c r="A166" s="75" t="s">
        <v>21</v>
      </c>
      <c r="B166" s="76"/>
      <c r="C166" s="76"/>
      <c r="D166" s="76"/>
      <c r="E166" s="76"/>
      <c r="F166" s="76"/>
      <c r="G166" s="76"/>
      <c r="H166" s="77"/>
    </row>
    <row r="167" spans="1:8" ht="12.75" x14ac:dyDescent="0.15">
      <c r="A167" s="78" t="s">
        <v>10</v>
      </c>
      <c r="B167" s="79"/>
      <c r="C167" s="79"/>
      <c r="D167" s="79"/>
      <c r="E167" s="79"/>
      <c r="F167" s="79"/>
      <c r="G167" s="79"/>
      <c r="H167" s="80"/>
    </row>
    <row r="168" spans="1:8" ht="22.5" x14ac:dyDescent="0.15">
      <c r="A168" s="25" t="s">
        <v>82</v>
      </c>
      <c r="B168" s="25" t="s">
        <v>83</v>
      </c>
      <c r="C168" s="26" t="s">
        <v>31</v>
      </c>
      <c r="D168" s="27">
        <v>130</v>
      </c>
      <c r="E168" s="24">
        <v>1.8</v>
      </c>
      <c r="F168" s="24">
        <v>4.7300000000000004</v>
      </c>
      <c r="G168" s="24">
        <v>16.38</v>
      </c>
      <c r="H168" s="24">
        <v>115.33</v>
      </c>
    </row>
    <row r="169" spans="1:8" x14ac:dyDescent="0.15">
      <c r="A169" s="27">
        <v>2024</v>
      </c>
      <c r="B169" s="25" t="s">
        <v>127</v>
      </c>
      <c r="C169" s="29" t="s">
        <v>40</v>
      </c>
      <c r="D169" s="32">
        <v>70</v>
      </c>
      <c r="E169" s="24">
        <v>5.49</v>
      </c>
      <c r="F169" s="24">
        <v>4.9000000000000004</v>
      </c>
      <c r="G169" s="24">
        <v>1.27</v>
      </c>
      <c r="H169" s="24">
        <v>78.12</v>
      </c>
    </row>
    <row r="170" spans="1:8" x14ac:dyDescent="0.15">
      <c r="A170" s="25" t="s">
        <v>82</v>
      </c>
      <c r="B170" s="25" t="s">
        <v>84</v>
      </c>
      <c r="C170" s="28" t="s">
        <v>64</v>
      </c>
      <c r="D170" s="27" t="s">
        <v>77</v>
      </c>
      <c r="E170" s="24">
        <v>4.9800000000000004</v>
      </c>
      <c r="F170" s="24">
        <v>4.97</v>
      </c>
      <c r="G170" s="24">
        <v>10.6</v>
      </c>
      <c r="H170" s="24">
        <v>107.01</v>
      </c>
    </row>
    <row r="171" spans="1:8" x14ac:dyDescent="0.15">
      <c r="A171" s="25" t="s">
        <v>85</v>
      </c>
      <c r="B171" s="25" t="s">
        <v>86</v>
      </c>
      <c r="C171" s="29" t="s">
        <v>55</v>
      </c>
      <c r="D171" s="27">
        <v>40</v>
      </c>
      <c r="E171" s="30">
        <v>3</v>
      </c>
      <c r="F171" s="31">
        <v>1.08</v>
      </c>
      <c r="G171" s="30">
        <v>21.200000000000003</v>
      </c>
      <c r="H171" s="31">
        <v>106.52</v>
      </c>
    </row>
    <row r="172" spans="1:8" ht="12" customHeight="1" x14ac:dyDescent="0.15">
      <c r="A172" s="27">
        <v>2024</v>
      </c>
      <c r="B172" s="25" t="s">
        <v>109</v>
      </c>
      <c r="C172" s="28" t="s">
        <v>108</v>
      </c>
      <c r="D172" s="27">
        <v>200</v>
      </c>
      <c r="E172" s="24">
        <v>1.7</v>
      </c>
      <c r="F172" s="24">
        <v>1.1000000000000001</v>
      </c>
      <c r="G172" s="24">
        <v>13.59</v>
      </c>
      <c r="H172" s="24">
        <v>71.06</v>
      </c>
    </row>
    <row r="173" spans="1:8" ht="12" customHeight="1" x14ac:dyDescent="0.15">
      <c r="A173" s="27">
        <v>2017</v>
      </c>
      <c r="B173" s="25" t="s">
        <v>119</v>
      </c>
      <c r="C173" s="28" t="s">
        <v>52</v>
      </c>
      <c r="D173" s="27">
        <v>100</v>
      </c>
      <c r="E173" s="42">
        <v>0.9</v>
      </c>
      <c r="F173" s="42">
        <v>0.1</v>
      </c>
      <c r="G173" s="42">
        <v>9</v>
      </c>
      <c r="H173" s="42">
        <v>44</v>
      </c>
    </row>
    <row r="174" spans="1:8" ht="12" customHeight="1" x14ac:dyDescent="0.15">
      <c r="A174" s="87" t="s">
        <v>11</v>
      </c>
      <c r="B174" s="88"/>
      <c r="C174" s="89"/>
      <c r="D174" s="20">
        <f>SUM(D168:D173)+35</f>
        <v>575</v>
      </c>
      <c r="E174" s="2">
        <f>SUM(E168:E173)</f>
        <v>17.869999999999997</v>
      </c>
      <c r="F174" s="2">
        <f>SUM(F168:F173)</f>
        <v>16.880000000000003</v>
      </c>
      <c r="G174" s="2">
        <f>SUM(G168:G173)</f>
        <v>72.040000000000006</v>
      </c>
      <c r="H174" s="2">
        <f>SUM(H168:H173)</f>
        <v>522.04</v>
      </c>
    </row>
    <row r="175" spans="1:8" ht="12.75" x14ac:dyDescent="0.15">
      <c r="A175" s="96" t="s">
        <v>12</v>
      </c>
      <c r="B175" s="97"/>
      <c r="C175" s="97"/>
      <c r="D175" s="97"/>
      <c r="E175" s="97"/>
      <c r="F175" s="97"/>
      <c r="G175" s="97"/>
      <c r="H175" s="98"/>
    </row>
    <row r="176" spans="1:8" x14ac:dyDescent="0.15">
      <c r="A176" s="27">
        <v>2024</v>
      </c>
      <c r="B176" s="25">
        <v>18</v>
      </c>
      <c r="C176" s="34" t="s">
        <v>75</v>
      </c>
      <c r="D176" s="32">
        <v>100</v>
      </c>
      <c r="E176" s="33">
        <v>0.7</v>
      </c>
      <c r="F176" s="33">
        <v>10.1</v>
      </c>
      <c r="G176" s="33">
        <v>2.2999999999999998</v>
      </c>
      <c r="H176" s="33">
        <v>102.9</v>
      </c>
    </row>
    <row r="177" spans="1:8" x14ac:dyDescent="0.15">
      <c r="A177" s="25" t="s">
        <v>82</v>
      </c>
      <c r="B177" s="25" t="s">
        <v>123</v>
      </c>
      <c r="C177" s="28" t="s">
        <v>122</v>
      </c>
      <c r="D177" s="27">
        <v>200</v>
      </c>
      <c r="E177" s="24">
        <v>4.45</v>
      </c>
      <c r="F177" s="24">
        <v>2.56</v>
      </c>
      <c r="G177" s="24">
        <v>14.24</v>
      </c>
      <c r="H177" s="24">
        <v>97.8</v>
      </c>
    </row>
    <row r="178" spans="1:8" x14ac:dyDescent="0.15">
      <c r="A178" s="27">
        <v>2024</v>
      </c>
      <c r="B178" s="25" t="s">
        <v>118</v>
      </c>
      <c r="C178" s="26" t="s">
        <v>117</v>
      </c>
      <c r="D178" s="27">
        <v>100</v>
      </c>
      <c r="E178" s="24">
        <v>11.72</v>
      </c>
      <c r="F178" s="24">
        <v>12.3</v>
      </c>
      <c r="G178" s="24">
        <v>14.16</v>
      </c>
      <c r="H178" s="24">
        <v>214.22</v>
      </c>
    </row>
    <row r="179" spans="1:8" x14ac:dyDescent="0.15">
      <c r="A179" s="27">
        <v>2024</v>
      </c>
      <c r="B179" s="25" t="s">
        <v>142</v>
      </c>
      <c r="C179" s="29" t="s">
        <v>33</v>
      </c>
      <c r="D179" s="32">
        <v>150</v>
      </c>
      <c r="E179" s="24">
        <v>3.12</v>
      </c>
      <c r="F179" s="24">
        <v>4.5199999999999996</v>
      </c>
      <c r="G179" s="24">
        <v>28.55</v>
      </c>
      <c r="H179" s="24">
        <v>158.28</v>
      </c>
    </row>
    <row r="180" spans="1:8" x14ac:dyDescent="0.15">
      <c r="A180" s="27" t="s">
        <v>94</v>
      </c>
      <c r="B180" s="25" t="s">
        <v>93</v>
      </c>
      <c r="C180" s="28" t="s">
        <v>62</v>
      </c>
      <c r="D180" s="27">
        <v>60</v>
      </c>
      <c r="E180" s="30">
        <v>3.9000000000000004</v>
      </c>
      <c r="F180" s="30">
        <v>0.65999999999999992</v>
      </c>
      <c r="G180" s="30">
        <v>27.779999999999998</v>
      </c>
      <c r="H180" s="30">
        <v>132.66</v>
      </c>
    </row>
    <row r="181" spans="1:8" ht="20.25" customHeight="1" x14ac:dyDescent="0.15">
      <c r="A181" s="25" t="s">
        <v>85</v>
      </c>
      <c r="B181" s="25" t="s">
        <v>86</v>
      </c>
      <c r="C181" s="29" t="s">
        <v>55</v>
      </c>
      <c r="D181" s="27">
        <v>40</v>
      </c>
      <c r="E181" s="30">
        <v>3</v>
      </c>
      <c r="F181" s="31">
        <v>1.08</v>
      </c>
      <c r="G181" s="30">
        <v>21.200000000000003</v>
      </c>
      <c r="H181" s="31">
        <v>106.52</v>
      </c>
    </row>
    <row r="182" spans="1:8" ht="33.75" x14ac:dyDescent="0.15">
      <c r="A182" s="27">
        <v>2024</v>
      </c>
      <c r="B182" s="25" t="s">
        <v>103</v>
      </c>
      <c r="C182" s="34" t="s">
        <v>126</v>
      </c>
      <c r="D182" s="32">
        <v>200</v>
      </c>
      <c r="E182" s="33">
        <v>0.6</v>
      </c>
      <c r="F182" s="33">
        <v>0</v>
      </c>
      <c r="G182" s="33">
        <v>33</v>
      </c>
      <c r="H182" s="33">
        <v>136</v>
      </c>
    </row>
    <row r="183" spans="1:8" ht="12" customHeight="1" x14ac:dyDescent="0.15">
      <c r="A183" s="81" t="s">
        <v>11</v>
      </c>
      <c r="B183" s="82"/>
      <c r="C183" s="83"/>
      <c r="D183" s="20">
        <f>SUM(D176:D182)</f>
        <v>850</v>
      </c>
      <c r="E183" s="2">
        <f>SUM(E176:E182)</f>
        <v>27.490000000000002</v>
      </c>
      <c r="F183" s="2">
        <f>SUM(F176:F182)</f>
        <v>31.22</v>
      </c>
      <c r="G183" s="2">
        <f>SUM(G176:G182)</f>
        <v>141.23000000000002</v>
      </c>
      <c r="H183" s="2">
        <f>SUM(H176:H182)</f>
        <v>948.37999999999988</v>
      </c>
    </row>
    <row r="184" spans="1:8" ht="12.75" x14ac:dyDescent="0.15">
      <c r="A184" s="84" t="s">
        <v>13</v>
      </c>
      <c r="B184" s="85"/>
      <c r="C184" s="85"/>
      <c r="D184" s="85"/>
      <c r="E184" s="85"/>
      <c r="F184" s="85"/>
      <c r="G184" s="85"/>
      <c r="H184" s="86"/>
    </row>
    <row r="185" spans="1:8" x14ac:dyDescent="0.15">
      <c r="A185" s="27">
        <v>2024</v>
      </c>
      <c r="B185" s="25" t="s">
        <v>185</v>
      </c>
      <c r="C185" s="28" t="s">
        <v>172</v>
      </c>
      <c r="D185" s="27">
        <v>100</v>
      </c>
      <c r="E185" s="24">
        <v>5.3</v>
      </c>
      <c r="F185" s="24">
        <v>2</v>
      </c>
      <c r="G185" s="24">
        <v>62</v>
      </c>
      <c r="H185" s="24">
        <v>292</v>
      </c>
    </row>
    <row r="186" spans="1:8" ht="12" customHeight="1" x14ac:dyDescent="0.15">
      <c r="A186" s="27" t="s">
        <v>176</v>
      </c>
      <c r="B186" s="25" t="s">
        <v>175</v>
      </c>
      <c r="C186" s="29" t="s">
        <v>174</v>
      </c>
      <c r="D186" s="32">
        <v>35</v>
      </c>
      <c r="E186" s="24">
        <v>1.4</v>
      </c>
      <c r="F186" s="24">
        <v>9.4499999999999993</v>
      </c>
      <c r="G186" s="24">
        <v>21.7</v>
      </c>
      <c r="H186" s="24">
        <v>178.5</v>
      </c>
    </row>
    <row r="187" spans="1:8" ht="11.25" customHeight="1" x14ac:dyDescent="0.15">
      <c r="A187" s="27">
        <v>2024</v>
      </c>
      <c r="B187" s="25" t="s">
        <v>143</v>
      </c>
      <c r="C187" s="28" t="s">
        <v>37</v>
      </c>
      <c r="D187" s="27">
        <v>200</v>
      </c>
      <c r="E187" s="24">
        <v>0.24</v>
      </c>
      <c r="F187" s="24">
        <v>0.01</v>
      </c>
      <c r="G187" s="24">
        <v>7.52</v>
      </c>
      <c r="H187" s="24">
        <v>31.13</v>
      </c>
    </row>
    <row r="188" spans="1:8" ht="12" customHeight="1" x14ac:dyDescent="0.15">
      <c r="A188" s="87" t="s">
        <v>11</v>
      </c>
      <c r="B188" s="88"/>
      <c r="C188" s="89"/>
      <c r="D188" s="20">
        <v>335</v>
      </c>
      <c r="E188" s="2">
        <f>SUM(E185:E187)</f>
        <v>6.9399999999999995</v>
      </c>
      <c r="F188" s="2">
        <f>SUM(F185:F187)</f>
        <v>11.459999999999999</v>
      </c>
      <c r="G188" s="2">
        <f>SUM(G185:G187)</f>
        <v>91.22</v>
      </c>
      <c r="H188" s="2">
        <f>SUM(H185:H187)</f>
        <v>501.63</v>
      </c>
    </row>
    <row r="189" spans="1:8" ht="11.25" customHeight="1" x14ac:dyDescent="0.15">
      <c r="A189" s="99" t="s">
        <v>14</v>
      </c>
      <c r="B189" s="94"/>
      <c r="C189" s="100"/>
      <c r="D189" s="3"/>
      <c r="E189" s="2">
        <f>SUM(E174,E183,E188)</f>
        <v>52.3</v>
      </c>
      <c r="F189" s="2">
        <f>SUM(F174,F183,F188)</f>
        <v>59.56</v>
      </c>
      <c r="G189" s="2">
        <f>SUM(G174,G183,G188)</f>
        <v>304.49</v>
      </c>
      <c r="H189" s="2">
        <f>SUM(H174,H183,H188)</f>
        <v>1972.0499999999997</v>
      </c>
    </row>
    <row r="190" spans="1:8" ht="15.75" x14ac:dyDescent="0.15">
      <c r="A190" s="75" t="s">
        <v>22</v>
      </c>
      <c r="B190" s="76"/>
      <c r="C190" s="76"/>
      <c r="D190" s="76"/>
      <c r="E190" s="76"/>
      <c r="F190" s="76"/>
      <c r="G190" s="76"/>
      <c r="H190" s="77"/>
    </row>
    <row r="191" spans="1:8" ht="12.75" x14ac:dyDescent="0.15">
      <c r="A191" s="101" t="s">
        <v>10</v>
      </c>
      <c r="B191" s="102"/>
      <c r="C191" s="102"/>
      <c r="D191" s="102"/>
      <c r="E191" s="102"/>
      <c r="F191" s="102"/>
      <c r="G191" s="102"/>
      <c r="H191" s="103"/>
    </row>
    <row r="192" spans="1:8" x14ac:dyDescent="0.15">
      <c r="A192" s="27" t="s">
        <v>145</v>
      </c>
      <c r="B192" s="25" t="s">
        <v>144</v>
      </c>
      <c r="C192" s="29" t="s">
        <v>35</v>
      </c>
      <c r="D192" s="32">
        <v>170</v>
      </c>
      <c r="E192" s="24">
        <v>5.71</v>
      </c>
      <c r="F192" s="24">
        <v>6.94</v>
      </c>
      <c r="G192" s="24">
        <v>30.46</v>
      </c>
      <c r="H192" s="24">
        <v>218.73</v>
      </c>
    </row>
    <row r="193" spans="1:8" x14ac:dyDescent="0.15">
      <c r="A193" s="27">
        <v>2024</v>
      </c>
      <c r="B193" s="25" t="s">
        <v>146</v>
      </c>
      <c r="C193" s="34" t="s">
        <v>63</v>
      </c>
      <c r="D193" s="32">
        <v>40</v>
      </c>
      <c r="E193" s="24">
        <v>5.08</v>
      </c>
      <c r="F193" s="24">
        <v>4.5999999999999996</v>
      </c>
      <c r="G193" s="24">
        <v>0.28000000000000003</v>
      </c>
      <c r="H193" s="24">
        <v>62.84</v>
      </c>
    </row>
    <row r="194" spans="1:8" x14ac:dyDescent="0.15">
      <c r="A194" s="25" t="s">
        <v>85</v>
      </c>
      <c r="B194" s="25" t="s">
        <v>86</v>
      </c>
      <c r="C194" s="29" t="s">
        <v>55</v>
      </c>
      <c r="D194" s="27">
        <v>40</v>
      </c>
      <c r="E194" s="30">
        <v>3</v>
      </c>
      <c r="F194" s="31">
        <v>1.08</v>
      </c>
      <c r="G194" s="30">
        <v>21.200000000000003</v>
      </c>
      <c r="H194" s="31">
        <v>106.52</v>
      </c>
    </row>
    <row r="195" spans="1:8" ht="12" customHeight="1" x14ac:dyDescent="0.15">
      <c r="A195" s="25" t="s">
        <v>82</v>
      </c>
      <c r="B195" s="25" t="s">
        <v>99</v>
      </c>
      <c r="C195" s="28" t="s">
        <v>36</v>
      </c>
      <c r="D195" s="27">
        <v>180</v>
      </c>
      <c r="E195" s="24">
        <v>2.5</v>
      </c>
      <c r="F195" s="24">
        <v>2.2999999999999998</v>
      </c>
      <c r="G195" s="24">
        <v>13.14</v>
      </c>
      <c r="H195" s="24">
        <v>83.26</v>
      </c>
    </row>
    <row r="196" spans="1:8" ht="25.5" x14ac:dyDescent="0.15">
      <c r="A196" s="27" t="s">
        <v>89</v>
      </c>
      <c r="B196" s="25" t="s">
        <v>84</v>
      </c>
      <c r="C196" s="60" t="s">
        <v>167</v>
      </c>
      <c r="D196" s="27">
        <v>125</v>
      </c>
      <c r="E196" s="42">
        <v>4</v>
      </c>
      <c r="F196" s="42">
        <v>3.1</v>
      </c>
      <c r="G196" s="42">
        <v>13</v>
      </c>
      <c r="H196" s="42">
        <v>100</v>
      </c>
    </row>
    <row r="197" spans="1:8" ht="12" customHeight="1" x14ac:dyDescent="0.15">
      <c r="A197" s="87" t="s">
        <v>11</v>
      </c>
      <c r="B197" s="88"/>
      <c r="C197" s="89"/>
      <c r="D197" s="20">
        <f>SUM(D192:D196)</f>
        <v>555</v>
      </c>
      <c r="E197" s="2">
        <f>SUM(E192:E196)</f>
        <v>20.29</v>
      </c>
      <c r="F197" s="2">
        <f>SUM(F192:F196)</f>
        <v>18.02</v>
      </c>
      <c r="G197" s="2">
        <f>SUM(G192:G196)</f>
        <v>78.080000000000013</v>
      </c>
      <c r="H197" s="2">
        <f>SUM(H192:H196)</f>
        <v>571.34999999999991</v>
      </c>
    </row>
    <row r="198" spans="1:8" ht="12.75" x14ac:dyDescent="0.15">
      <c r="A198" s="84" t="s">
        <v>12</v>
      </c>
      <c r="B198" s="85"/>
      <c r="C198" s="85"/>
      <c r="D198" s="85"/>
      <c r="E198" s="85"/>
      <c r="F198" s="85"/>
      <c r="G198" s="85"/>
      <c r="H198" s="86"/>
    </row>
    <row r="199" spans="1:8" x14ac:dyDescent="0.15">
      <c r="A199" s="25" t="s">
        <v>82</v>
      </c>
      <c r="B199" s="25" t="s">
        <v>129</v>
      </c>
      <c r="C199" s="28" t="s">
        <v>128</v>
      </c>
      <c r="D199" s="27">
        <v>100</v>
      </c>
      <c r="E199" s="24">
        <v>6.35</v>
      </c>
      <c r="F199" s="24">
        <v>11.48</v>
      </c>
      <c r="G199" s="24">
        <v>6.39</v>
      </c>
      <c r="H199" s="24">
        <v>154.28</v>
      </c>
    </row>
    <row r="200" spans="1:8" x14ac:dyDescent="0.15">
      <c r="A200" s="27">
        <v>2024</v>
      </c>
      <c r="B200" s="25" t="s">
        <v>147</v>
      </c>
      <c r="C200" s="26" t="s">
        <v>61</v>
      </c>
      <c r="D200" s="32">
        <v>200</v>
      </c>
      <c r="E200" s="33">
        <v>3.77</v>
      </c>
      <c r="F200" s="33">
        <v>5.72</v>
      </c>
      <c r="G200" s="33">
        <v>9.0500000000000007</v>
      </c>
      <c r="H200" s="33">
        <v>102.11</v>
      </c>
    </row>
    <row r="201" spans="1:8" x14ac:dyDescent="0.15">
      <c r="A201" s="27" t="s">
        <v>149</v>
      </c>
      <c r="B201" s="25" t="s">
        <v>148</v>
      </c>
      <c r="C201" s="34" t="s">
        <v>50</v>
      </c>
      <c r="D201" s="32">
        <v>100</v>
      </c>
      <c r="E201" s="24">
        <v>9.4</v>
      </c>
      <c r="F201" s="24">
        <v>11.8</v>
      </c>
      <c r="G201" s="24">
        <v>9</v>
      </c>
      <c r="H201" s="24">
        <v>179.8</v>
      </c>
    </row>
    <row r="202" spans="1:8" x14ac:dyDescent="0.15">
      <c r="A202" s="27">
        <v>2024</v>
      </c>
      <c r="B202" s="25" t="s">
        <v>112</v>
      </c>
      <c r="C202" s="29" t="s">
        <v>29</v>
      </c>
      <c r="D202" s="32">
        <v>150</v>
      </c>
      <c r="E202" s="24">
        <v>2.16</v>
      </c>
      <c r="F202" s="24">
        <v>4.6500000000000004</v>
      </c>
      <c r="G202" s="24">
        <v>20.89</v>
      </c>
      <c r="H202" s="24">
        <v>134.08000000000001</v>
      </c>
    </row>
    <row r="203" spans="1:8" x14ac:dyDescent="0.15">
      <c r="A203" s="27" t="s">
        <v>94</v>
      </c>
      <c r="B203" s="25" t="s">
        <v>93</v>
      </c>
      <c r="C203" s="28" t="s">
        <v>62</v>
      </c>
      <c r="D203" s="27">
        <v>60</v>
      </c>
      <c r="E203" s="30">
        <v>3.9000000000000004</v>
      </c>
      <c r="F203" s="30">
        <v>0.65999999999999992</v>
      </c>
      <c r="G203" s="30">
        <v>27.779999999999998</v>
      </c>
      <c r="H203" s="30">
        <v>132.66</v>
      </c>
    </row>
    <row r="204" spans="1:8" ht="12" customHeight="1" x14ac:dyDescent="0.15">
      <c r="A204" s="25" t="s">
        <v>85</v>
      </c>
      <c r="B204" s="25" t="s">
        <v>86</v>
      </c>
      <c r="C204" s="29" t="s">
        <v>55</v>
      </c>
      <c r="D204" s="27">
        <v>40</v>
      </c>
      <c r="E204" s="30">
        <v>3</v>
      </c>
      <c r="F204" s="31">
        <v>1.08</v>
      </c>
      <c r="G204" s="30">
        <v>21.200000000000003</v>
      </c>
      <c r="H204" s="31">
        <v>106.52</v>
      </c>
    </row>
    <row r="205" spans="1:8" x14ac:dyDescent="0.15">
      <c r="A205" s="27">
        <v>2024</v>
      </c>
      <c r="B205" s="25" t="s">
        <v>95</v>
      </c>
      <c r="C205" s="29" t="s">
        <v>38</v>
      </c>
      <c r="D205" s="27">
        <v>180</v>
      </c>
      <c r="E205" s="24">
        <v>0.95</v>
      </c>
      <c r="F205" s="24">
        <v>0.05</v>
      </c>
      <c r="G205" s="24">
        <v>22.5</v>
      </c>
      <c r="H205" s="24">
        <v>94.25</v>
      </c>
    </row>
    <row r="206" spans="1:8" ht="12" customHeight="1" x14ac:dyDescent="0.15">
      <c r="A206" s="81" t="s">
        <v>11</v>
      </c>
      <c r="B206" s="82"/>
      <c r="C206" s="83"/>
      <c r="D206" s="20">
        <f>SUM(D199:D205)</f>
        <v>830</v>
      </c>
      <c r="E206" s="2">
        <f>SUM(E199:E205)</f>
        <v>29.529999999999998</v>
      </c>
      <c r="F206" s="2">
        <f>SUM(F199:F205)</f>
        <v>35.439999999999991</v>
      </c>
      <c r="G206" s="2">
        <f>SUM(G199:G205)</f>
        <v>116.81</v>
      </c>
      <c r="H206" s="2">
        <f>SUM(H199:H205)</f>
        <v>903.69999999999993</v>
      </c>
    </row>
    <row r="207" spans="1:8" ht="12.75" x14ac:dyDescent="0.15">
      <c r="A207" s="96" t="s">
        <v>13</v>
      </c>
      <c r="B207" s="97"/>
      <c r="C207" s="97"/>
      <c r="D207" s="97"/>
      <c r="E207" s="97"/>
      <c r="F207" s="97"/>
      <c r="G207" s="97"/>
      <c r="H207" s="98"/>
    </row>
    <row r="208" spans="1:8" x14ac:dyDescent="0.15">
      <c r="A208" s="27">
        <v>2024</v>
      </c>
      <c r="B208" s="25" t="s">
        <v>186</v>
      </c>
      <c r="C208" s="48" t="s">
        <v>173</v>
      </c>
      <c r="D208" s="32">
        <v>100</v>
      </c>
      <c r="E208" s="33">
        <v>8.6999999999999993</v>
      </c>
      <c r="F208" s="33">
        <v>1.8</v>
      </c>
      <c r="G208" s="33">
        <v>51.9</v>
      </c>
      <c r="H208" s="33">
        <v>296</v>
      </c>
    </row>
    <row r="209" spans="1:8" ht="33" customHeight="1" x14ac:dyDescent="0.15">
      <c r="A209" s="27">
        <v>2024</v>
      </c>
      <c r="B209" s="25" t="s">
        <v>103</v>
      </c>
      <c r="C209" s="35" t="s">
        <v>125</v>
      </c>
      <c r="D209" s="27">
        <v>200</v>
      </c>
      <c r="E209" s="24">
        <v>1</v>
      </c>
      <c r="F209" s="24">
        <v>0</v>
      </c>
      <c r="G209" s="24">
        <v>25.4</v>
      </c>
      <c r="H209" s="24">
        <v>110</v>
      </c>
    </row>
    <row r="210" spans="1:8" ht="11.25" customHeight="1" x14ac:dyDescent="0.15">
      <c r="A210" s="27">
        <v>2017</v>
      </c>
      <c r="B210" s="25" t="s">
        <v>119</v>
      </c>
      <c r="C210" s="29" t="s">
        <v>54</v>
      </c>
      <c r="D210" s="32">
        <v>100</v>
      </c>
      <c r="E210" s="33">
        <v>1.5</v>
      </c>
      <c r="F210" s="33">
        <v>0.5</v>
      </c>
      <c r="G210" s="33">
        <v>21</v>
      </c>
      <c r="H210" s="33">
        <v>96</v>
      </c>
    </row>
    <row r="211" spans="1:8" ht="12" customHeight="1" x14ac:dyDescent="0.15">
      <c r="A211" s="81" t="s">
        <v>11</v>
      </c>
      <c r="B211" s="82"/>
      <c r="C211" s="83"/>
      <c r="D211" s="20">
        <f>SUM(D208:D210)</f>
        <v>400</v>
      </c>
      <c r="E211" s="2">
        <f>SUM(E208:E210)</f>
        <v>11.2</v>
      </c>
      <c r="F211" s="2">
        <f>SUM(F208:F210)</f>
        <v>2.2999999999999998</v>
      </c>
      <c r="G211" s="2">
        <f>SUM(G208:G210)</f>
        <v>98.3</v>
      </c>
      <c r="H211" s="2">
        <v>407</v>
      </c>
    </row>
    <row r="212" spans="1:8" ht="11.25" customHeight="1" x14ac:dyDescent="0.15">
      <c r="A212" s="99" t="s">
        <v>14</v>
      </c>
      <c r="B212" s="94"/>
      <c r="C212" s="100"/>
      <c r="D212" s="3"/>
      <c r="E212" s="2">
        <f>SUM(E197,E206,E211)</f>
        <v>61.019999999999996</v>
      </c>
      <c r="F212" s="2">
        <f>SUM(F197,F206,F211)</f>
        <v>55.759999999999991</v>
      </c>
      <c r="G212" s="2">
        <f>SUM(G197,G206,G211)</f>
        <v>293.19</v>
      </c>
      <c r="H212" s="2">
        <f>SUM(H197,H206,H211)</f>
        <v>1882.0499999999997</v>
      </c>
    </row>
    <row r="213" spans="1:8" ht="15.75" x14ac:dyDescent="0.15">
      <c r="A213" s="75" t="s">
        <v>23</v>
      </c>
      <c r="B213" s="76"/>
      <c r="C213" s="76"/>
      <c r="D213" s="76"/>
      <c r="E213" s="76"/>
      <c r="F213" s="76"/>
      <c r="G213" s="76"/>
      <c r="H213" s="77"/>
    </row>
    <row r="214" spans="1:8" ht="12.75" x14ac:dyDescent="0.15">
      <c r="A214" s="78" t="s">
        <v>10</v>
      </c>
      <c r="B214" s="79"/>
      <c r="C214" s="79"/>
      <c r="D214" s="79"/>
      <c r="E214" s="79"/>
      <c r="F214" s="79"/>
      <c r="G214" s="79"/>
      <c r="H214" s="80"/>
    </row>
    <row r="215" spans="1:8" ht="22.5" x14ac:dyDescent="0.15">
      <c r="A215" s="27">
        <v>2024</v>
      </c>
      <c r="B215" s="25" t="s">
        <v>114</v>
      </c>
      <c r="C215" s="28" t="s">
        <v>157</v>
      </c>
      <c r="D215" s="27" t="s">
        <v>158</v>
      </c>
      <c r="E215" s="24">
        <v>20.3</v>
      </c>
      <c r="F215" s="24">
        <v>15.89</v>
      </c>
      <c r="G215" s="24">
        <v>33.82</v>
      </c>
      <c r="H215" s="24">
        <v>367.09</v>
      </c>
    </row>
    <row r="216" spans="1:8" x14ac:dyDescent="0.15">
      <c r="A216" s="25" t="s">
        <v>85</v>
      </c>
      <c r="B216" s="25" t="s">
        <v>86</v>
      </c>
      <c r="C216" s="28" t="s">
        <v>55</v>
      </c>
      <c r="D216" s="27">
        <v>40</v>
      </c>
      <c r="E216" s="24">
        <v>3</v>
      </c>
      <c r="F216" s="24">
        <v>1.08</v>
      </c>
      <c r="G216" s="24">
        <v>21.200000000000003</v>
      </c>
      <c r="H216" s="24">
        <v>106.52</v>
      </c>
    </row>
    <row r="217" spans="1:8" ht="11.25" customHeight="1" x14ac:dyDescent="0.15">
      <c r="A217" s="27" t="s">
        <v>82</v>
      </c>
      <c r="B217" s="25" t="s">
        <v>104</v>
      </c>
      <c r="C217" s="26" t="s">
        <v>48</v>
      </c>
      <c r="D217" s="27">
        <v>180</v>
      </c>
      <c r="E217" s="24">
        <v>0.2</v>
      </c>
      <c r="F217" s="24">
        <v>0</v>
      </c>
      <c r="G217" s="24">
        <v>7.41</v>
      </c>
      <c r="H217" s="24">
        <v>30.44</v>
      </c>
    </row>
    <row r="218" spans="1:8" ht="25.5" x14ac:dyDescent="0.15">
      <c r="A218" s="27" t="s">
        <v>171</v>
      </c>
      <c r="B218" s="25" t="s">
        <v>170</v>
      </c>
      <c r="C218" s="68" t="s">
        <v>187</v>
      </c>
      <c r="D218" s="32">
        <v>200</v>
      </c>
      <c r="E218" s="33">
        <v>6</v>
      </c>
      <c r="F218" s="33">
        <v>6.4</v>
      </c>
      <c r="G218" s="33">
        <v>9.4</v>
      </c>
      <c r="H218" s="33">
        <v>120</v>
      </c>
    </row>
    <row r="219" spans="1:8" ht="11.25" customHeight="1" x14ac:dyDescent="0.15">
      <c r="A219" s="81" t="s">
        <v>11</v>
      </c>
      <c r="B219" s="82"/>
      <c r="C219" s="83"/>
      <c r="D219" s="9">
        <v>600</v>
      </c>
      <c r="E219" s="2">
        <f>SUM(E215:E218)</f>
        <v>29.5</v>
      </c>
      <c r="F219" s="2">
        <f>SUM(F215:F218)</f>
        <v>23.369999999999997</v>
      </c>
      <c r="G219" s="2">
        <f>SUM(G215:G218)</f>
        <v>71.830000000000013</v>
      </c>
      <c r="H219" s="2">
        <f>SUM(H215:H218)</f>
        <v>624.04999999999995</v>
      </c>
    </row>
    <row r="220" spans="1:8" ht="12.75" x14ac:dyDescent="0.15">
      <c r="A220" s="84" t="s">
        <v>12</v>
      </c>
      <c r="B220" s="85"/>
      <c r="C220" s="85"/>
      <c r="D220" s="85"/>
      <c r="E220" s="85"/>
      <c r="F220" s="85"/>
      <c r="G220" s="85"/>
      <c r="H220" s="86"/>
    </row>
    <row r="221" spans="1:8" x14ac:dyDescent="0.15">
      <c r="A221" s="27">
        <v>2024</v>
      </c>
      <c r="B221" s="27" t="s">
        <v>111</v>
      </c>
      <c r="C221" s="28" t="s">
        <v>110</v>
      </c>
      <c r="D221" s="27">
        <v>100</v>
      </c>
      <c r="E221" s="24">
        <v>3.42</v>
      </c>
      <c r="F221" s="24">
        <v>8.02</v>
      </c>
      <c r="G221" s="24">
        <v>5.82</v>
      </c>
      <c r="H221" s="24">
        <v>109.14</v>
      </c>
    </row>
    <row r="222" spans="1:8" ht="22.5" x14ac:dyDescent="0.15">
      <c r="A222" s="27">
        <v>2024</v>
      </c>
      <c r="B222" s="25" t="s">
        <v>130</v>
      </c>
      <c r="C222" s="28" t="s">
        <v>60</v>
      </c>
      <c r="D222" s="27">
        <v>200</v>
      </c>
      <c r="E222" s="24">
        <v>3.41</v>
      </c>
      <c r="F222" s="24">
        <v>5.73</v>
      </c>
      <c r="G222" s="24">
        <v>12.5</v>
      </c>
      <c r="H222" s="24">
        <v>115.24</v>
      </c>
    </row>
    <row r="223" spans="1:8" x14ac:dyDescent="0.15">
      <c r="A223" s="27">
        <v>2024</v>
      </c>
      <c r="B223" s="25" t="s">
        <v>150</v>
      </c>
      <c r="C223" s="28" t="s">
        <v>70</v>
      </c>
      <c r="D223" s="27">
        <v>100</v>
      </c>
      <c r="E223" s="24">
        <v>12.84</v>
      </c>
      <c r="F223" s="24">
        <v>9.64</v>
      </c>
      <c r="G223" s="24">
        <v>8.48</v>
      </c>
      <c r="H223" s="24">
        <v>172.04</v>
      </c>
    </row>
    <row r="224" spans="1:8" x14ac:dyDescent="0.15">
      <c r="A224" s="27">
        <v>2024</v>
      </c>
      <c r="B224" s="25" t="s">
        <v>163</v>
      </c>
      <c r="C224" s="28" t="s">
        <v>162</v>
      </c>
      <c r="D224" s="27">
        <v>150</v>
      </c>
      <c r="E224" s="24">
        <v>3.6</v>
      </c>
      <c r="F224" s="24">
        <v>5.6</v>
      </c>
      <c r="G224" s="24">
        <v>36.6</v>
      </c>
      <c r="H224" s="24">
        <v>210</v>
      </c>
    </row>
    <row r="225" spans="1:8" x14ac:dyDescent="0.15">
      <c r="A225" s="27" t="s">
        <v>94</v>
      </c>
      <c r="B225" s="25" t="s">
        <v>93</v>
      </c>
      <c r="C225" s="28" t="s">
        <v>62</v>
      </c>
      <c r="D225" s="27">
        <v>60</v>
      </c>
      <c r="E225" s="30">
        <v>3.9000000000000004</v>
      </c>
      <c r="F225" s="30">
        <v>0.65999999999999992</v>
      </c>
      <c r="G225" s="30">
        <v>27.779999999999998</v>
      </c>
      <c r="H225" s="30">
        <v>132.66</v>
      </c>
    </row>
    <row r="226" spans="1:8" ht="11.25" customHeight="1" x14ac:dyDescent="0.15">
      <c r="A226" s="25" t="s">
        <v>85</v>
      </c>
      <c r="B226" s="25" t="s">
        <v>86</v>
      </c>
      <c r="C226" s="34" t="s">
        <v>55</v>
      </c>
      <c r="D226" s="27">
        <v>60</v>
      </c>
      <c r="E226" s="30">
        <v>4.5</v>
      </c>
      <c r="F226" s="31">
        <v>1.62</v>
      </c>
      <c r="G226" s="30">
        <v>31.8</v>
      </c>
      <c r="H226" s="31">
        <v>159.78</v>
      </c>
    </row>
    <row r="227" spans="1:8" ht="33.75" x14ac:dyDescent="0.15">
      <c r="A227" s="27">
        <v>2024</v>
      </c>
      <c r="B227" s="25" t="s">
        <v>103</v>
      </c>
      <c r="C227" s="26" t="s">
        <v>124</v>
      </c>
      <c r="D227" s="27">
        <v>200</v>
      </c>
      <c r="E227" s="24">
        <v>1</v>
      </c>
      <c r="F227" s="24">
        <v>0.2</v>
      </c>
      <c r="G227" s="24">
        <v>20.2</v>
      </c>
      <c r="H227" s="24">
        <v>92</v>
      </c>
    </row>
    <row r="228" spans="1:8" ht="11.25" customHeight="1" x14ac:dyDescent="0.15">
      <c r="A228" s="87" t="s">
        <v>11</v>
      </c>
      <c r="B228" s="88"/>
      <c r="C228" s="89"/>
      <c r="D228" s="9">
        <f>SUM(D221:D227)</f>
        <v>870</v>
      </c>
      <c r="E228" s="2">
        <f>SUM(E221:E227)</f>
        <v>32.67</v>
      </c>
      <c r="F228" s="2">
        <f>SUM(F221:F227)</f>
        <v>31.470000000000002</v>
      </c>
      <c r="G228" s="2">
        <f>SUM(G221:G227)</f>
        <v>143.18</v>
      </c>
      <c r="H228" s="2">
        <f>SUM(H221:H227)</f>
        <v>990.8599999999999</v>
      </c>
    </row>
    <row r="229" spans="1:8" ht="12.75" x14ac:dyDescent="0.15">
      <c r="A229" s="84" t="s">
        <v>13</v>
      </c>
      <c r="B229" s="85"/>
      <c r="C229" s="85"/>
      <c r="D229" s="85"/>
      <c r="E229" s="85"/>
      <c r="F229" s="85"/>
      <c r="G229" s="85"/>
      <c r="H229" s="86"/>
    </row>
    <row r="230" spans="1:8" x14ac:dyDescent="0.15">
      <c r="A230" s="36" t="s">
        <v>166</v>
      </c>
      <c r="B230" s="37" t="s">
        <v>165</v>
      </c>
      <c r="C230" s="38" t="s">
        <v>164</v>
      </c>
      <c r="D230" s="49">
        <v>100</v>
      </c>
      <c r="E230" s="24">
        <v>8.84</v>
      </c>
      <c r="F230" s="24">
        <v>8.34</v>
      </c>
      <c r="G230" s="24">
        <v>40.79</v>
      </c>
      <c r="H230" s="24">
        <v>271.58</v>
      </c>
    </row>
    <row r="231" spans="1:8" ht="11.25" customHeight="1" x14ac:dyDescent="0.15">
      <c r="A231" s="36">
        <v>2024</v>
      </c>
      <c r="B231" s="37" t="s">
        <v>98</v>
      </c>
      <c r="C231" s="61" t="s">
        <v>34</v>
      </c>
      <c r="D231" s="49">
        <v>200</v>
      </c>
      <c r="E231" s="42">
        <v>0.2</v>
      </c>
      <c r="F231" s="42">
        <v>0.04</v>
      </c>
      <c r="G231" s="42">
        <v>14.76</v>
      </c>
      <c r="H231" s="42">
        <v>60.2</v>
      </c>
    </row>
    <row r="232" spans="1:8" ht="9.75" customHeight="1" x14ac:dyDescent="0.15">
      <c r="A232" s="36">
        <v>2017</v>
      </c>
      <c r="B232" s="37" t="s">
        <v>119</v>
      </c>
      <c r="C232" s="38" t="s">
        <v>156</v>
      </c>
      <c r="D232" s="49">
        <v>100</v>
      </c>
      <c r="E232" s="24">
        <v>1.5</v>
      </c>
      <c r="F232" s="24">
        <v>0.5</v>
      </c>
      <c r="G232" s="24">
        <v>21</v>
      </c>
      <c r="H232" s="24">
        <v>96</v>
      </c>
    </row>
    <row r="233" spans="1:8" ht="9.75" customHeight="1" x14ac:dyDescent="0.15">
      <c r="A233" s="87" t="s">
        <v>11</v>
      </c>
      <c r="B233" s="88"/>
      <c r="C233" s="89"/>
      <c r="D233" s="9">
        <f>SUM(D230:D232)</f>
        <v>400</v>
      </c>
      <c r="E233" s="2">
        <f>SUM(E230:E232)</f>
        <v>10.54</v>
      </c>
      <c r="F233" s="2">
        <f>SUM(F230:F232)</f>
        <v>8.879999999999999</v>
      </c>
      <c r="G233" s="2">
        <f>SUM(G230:G232)</f>
        <v>76.55</v>
      </c>
      <c r="H233" s="2">
        <f>SUM(H230:H232)</f>
        <v>427.78</v>
      </c>
    </row>
    <row r="234" spans="1:8" ht="9.75" customHeight="1" x14ac:dyDescent="0.15">
      <c r="A234" s="90" t="s">
        <v>14</v>
      </c>
      <c r="B234" s="91"/>
      <c r="C234" s="91"/>
      <c r="D234" s="92"/>
      <c r="E234" s="2">
        <f>SUM(E219,E228,E233)</f>
        <v>72.710000000000008</v>
      </c>
      <c r="F234" s="2">
        <f>SUM(F219,F228,F233)</f>
        <v>63.72</v>
      </c>
      <c r="G234" s="2">
        <f>SUM(G219,G228,G233)</f>
        <v>291.56</v>
      </c>
      <c r="H234" s="2">
        <f>SUM(H219,H228,H233)</f>
        <v>2042.6899999999998</v>
      </c>
    </row>
    <row r="235" spans="1:8" ht="9" customHeight="1" x14ac:dyDescent="0.15">
      <c r="A235" s="90" t="s">
        <v>24</v>
      </c>
      <c r="B235" s="91"/>
      <c r="C235" s="91"/>
      <c r="D235" s="92"/>
      <c r="E235" s="2">
        <f>SUM(E28,E51,E74,E96,E119,E141,E165,E189,E212,E234)</f>
        <v>609.98</v>
      </c>
      <c r="F235" s="2">
        <f>SUM(F28,F51,F74,F96,F119,F141,F165,F189,F212,F234)</f>
        <v>623.40000000000009</v>
      </c>
      <c r="G235" s="2">
        <f>SUM(G28,G51,G74,G96,G119,G141,G165,G189,G212,G234)</f>
        <v>2841.0499999999997</v>
      </c>
      <c r="H235" s="2">
        <f>SUM(H28,H51,H74,H96,H119,H141,H165,H189,H212,H234)</f>
        <v>19456.909999999996</v>
      </c>
    </row>
    <row r="236" spans="1:8" s="55" customFormat="1" ht="13.5" customHeight="1" x14ac:dyDescent="0.15">
      <c r="A236" s="93" t="s">
        <v>25</v>
      </c>
      <c r="B236" s="94"/>
      <c r="C236" s="94"/>
      <c r="D236" s="95"/>
      <c r="E236" s="4">
        <f>E235/10</f>
        <v>60.998000000000005</v>
      </c>
      <c r="F236" s="4">
        <f t="shared" ref="F236:H236" si="0">F235/10</f>
        <v>62.340000000000011</v>
      </c>
      <c r="G236" s="4">
        <f t="shared" si="0"/>
        <v>284.10499999999996</v>
      </c>
      <c r="H236" s="4">
        <f t="shared" si="0"/>
        <v>1945.6909999999996</v>
      </c>
    </row>
    <row r="237" spans="1:8" s="56" customFormat="1" ht="25.5" customHeight="1" x14ac:dyDescent="0.15">
      <c r="A237" s="1"/>
      <c r="B237" s="1"/>
      <c r="C237" s="1"/>
      <c r="D237" s="1"/>
      <c r="E237" s="5"/>
      <c r="F237" s="5"/>
      <c r="G237" s="5"/>
      <c r="H237" s="5"/>
    </row>
    <row r="238" spans="1:8" s="55" customFormat="1" ht="30.75" customHeight="1" x14ac:dyDescent="0.15">
      <c r="A238" s="73" t="s">
        <v>151</v>
      </c>
      <c r="B238" s="73"/>
      <c r="C238" s="73"/>
      <c r="D238" s="73"/>
      <c r="E238" s="73"/>
      <c r="F238" s="73"/>
      <c r="G238" s="73"/>
      <c r="H238" s="73"/>
    </row>
    <row r="239" spans="1:8" s="55" customFormat="1" ht="19.5" customHeight="1" x14ac:dyDescent="0.15">
      <c r="A239" s="73" t="s">
        <v>152</v>
      </c>
      <c r="B239" s="73"/>
      <c r="C239" s="73"/>
      <c r="D239" s="73"/>
      <c r="E239" s="73"/>
      <c r="F239" s="73"/>
      <c r="G239" s="73"/>
      <c r="H239" s="73"/>
    </row>
    <row r="240" spans="1:8" s="55" customFormat="1" ht="19.5" customHeight="1" x14ac:dyDescent="0.15">
      <c r="A240" s="73" t="s">
        <v>153</v>
      </c>
      <c r="B240" s="73"/>
      <c r="C240" s="73"/>
      <c r="D240" s="73"/>
      <c r="E240" s="73"/>
      <c r="F240" s="73"/>
      <c r="G240" s="73"/>
      <c r="H240" s="73"/>
    </row>
    <row r="241" spans="1:8" s="55" customFormat="1" ht="19.5" customHeight="1" x14ac:dyDescent="0.15">
      <c r="A241" s="73" t="s">
        <v>184</v>
      </c>
      <c r="B241" s="73"/>
      <c r="C241" s="73"/>
      <c r="D241" s="73"/>
      <c r="E241" s="73"/>
      <c r="F241" s="73"/>
      <c r="G241" s="73"/>
      <c r="H241" s="73"/>
    </row>
    <row r="242" spans="1:8" s="55" customFormat="1" ht="15" customHeight="1" x14ac:dyDescent="0.15">
      <c r="A242" s="73" t="s">
        <v>26</v>
      </c>
      <c r="B242" s="73"/>
      <c r="C242" s="73"/>
      <c r="D242" s="73"/>
      <c r="E242" s="73"/>
      <c r="F242" s="73"/>
      <c r="G242" s="73"/>
      <c r="H242" s="73"/>
    </row>
    <row r="243" spans="1:8" s="55" customFormat="1" ht="19.5" customHeight="1" x14ac:dyDescent="0.15">
      <c r="A243" s="73"/>
      <c r="B243" s="73"/>
      <c r="C243" s="73"/>
      <c r="D243" s="73"/>
      <c r="E243" s="73"/>
      <c r="F243" s="73"/>
      <c r="G243" s="73"/>
      <c r="H243" s="73"/>
    </row>
    <row r="244" spans="1:8" s="19" customFormat="1" ht="32.25" customHeight="1" x14ac:dyDescent="0.25">
      <c r="A244" s="73"/>
      <c r="B244" s="73"/>
      <c r="C244" s="73"/>
      <c r="D244" s="73"/>
      <c r="E244" s="73"/>
      <c r="F244" s="73"/>
      <c r="G244" s="73"/>
      <c r="H244" s="73"/>
    </row>
    <row r="245" spans="1:8" s="55" customFormat="1" ht="19.5" customHeight="1" x14ac:dyDescent="0.15">
      <c r="A245" s="73"/>
      <c r="B245" s="73"/>
      <c r="C245" s="73"/>
      <c r="D245" s="73"/>
      <c r="E245" s="73"/>
      <c r="F245" s="73"/>
      <c r="G245" s="73"/>
      <c r="H245" s="73"/>
    </row>
    <row r="246" spans="1:8" s="8" customFormat="1" ht="11.25" customHeight="1" x14ac:dyDescent="0.2">
      <c r="A246" s="74"/>
      <c r="B246" s="74"/>
      <c r="C246" s="74"/>
      <c r="D246" s="74"/>
      <c r="E246" s="74"/>
      <c r="F246" s="74"/>
      <c r="G246" s="74"/>
      <c r="H246" s="74"/>
    </row>
    <row r="247" spans="1:8" ht="30" customHeight="1" x14ac:dyDescent="0.15">
      <c r="A247" s="73"/>
      <c r="B247" s="73"/>
      <c r="C247" s="73"/>
      <c r="D247" s="73"/>
      <c r="E247" s="73"/>
      <c r="F247" s="73"/>
      <c r="G247" s="73"/>
      <c r="H247" s="73"/>
    </row>
    <row r="248" spans="1:8" x14ac:dyDescent="0.15">
      <c r="A248" s="6"/>
      <c r="B248" s="6"/>
      <c r="C248" s="6"/>
      <c r="D248" s="6"/>
      <c r="E248" s="7"/>
      <c r="F248" s="7"/>
      <c r="G248" s="7"/>
      <c r="H248" s="7"/>
    </row>
    <row r="249" spans="1:8" x14ac:dyDescent="0.15">
      <c r="A249" s="72"/>
      <c r="B249" s="72"/>
      <c r="C249" s="72"/>
      <c r="D249" s="72"/>
      <c r="E249" s="72"/>
      <c r="F249" s="72"/>
      <c r="G249" s="72"/>
      <c r="H249" s="72"/>
    </row>
  </sheetData>
  <mergeCells count="106">
    <mergeCell ref="A1:C1"/>
    <mergeCell ref="D1:H1"/>
    <mergeCell ref="A2:C2"/>
    <mergeCell ref="D2:H2"/>
    <mergeCell ref="A3:C3"/>
    <mergeCell ref="D3:H3"/>
    <mergeCell ref="A27:C27"/>
    <mergeCell ref="A28:C28"/>
    <mergeCell ref="A29:H29"/>
    <mergeCell ref="A7:H7"/>
    <mergeCell ref="A8:H8"/>
    <mergeCell ref="A14:C14"/>
    <mergeCell ref="A4:H4"/>
    <mergeCell ref="A5:A6"/>
    <mergeCell ref="B5:B6"/>
    <mergeCell ref="C5:C6"/>
    <mergeCell ref="D5:D6"/>
    <mergeCell ref="E5:G5"/>
    <mergeCell ref="H5:H6"/>
    <mergeCell ref="A30:H30"/>
    <mergeCell ref="A36:C36"/>
    <mergeCell ref="A37:H37"/>
    <mergeCell ref="A15:H15"/>
    <mergeCell ref="A22:C22"/>
    <mergeCell ref="A23:H23"/>
    <mergeCell ref="A69:H69"/>
    <mergeCell ref="A73:C73"/>
    <mergeCell ref="A74:C74"/>
    <mergeCell ref="A45:C45"/>
    <mergeCell ref="A46:H46"/>
    <mergeCell ref="A50:C50"/>
    <mergeCell ref="A51:C51"/>
    <mergeCell ref="A52:H52"/>
    <mergeCell ref="A53:H53"/>
    <mergeCell ref="A68:C68"/>
    <mergeCell ref="A60:H60"/>
    <mergeCell ref="A59:C59"/>
    <mergeCell ref="A95:C95"/>
    <mergeCell ref="A96:C96"/>
    <mergeCell ref="A97:H97"/>
    <mergeCell ref="A98:H98"/>
    <mergeCell ref="A105:C105"/>
    <mergeCell ref="A106:H106"/>
    <mergeCell ref="A75:H75"/>
    <mergeCell ref="A76:H76"/>
    <mergeCell ref="A81:C81"/>
    <mergeCell ref="A82:H82"/>
    <mergeCell ref="A90:C90"/>
    <mergeCell ref="A91:H91"/>
    <mergeCell ref="A127:C127"/>
    <mergeCell ref="A128:H128"/>
    <mergeCell ref="A135:C135"/>
    <mergeCell ref="A136:H136"/>
    <mergeCell ref="A140:C140"/>
    <mergeCell ref="A141:C141"/>
    <mergeCell ref="A113:C113"/>
    <mergeCell ref="A114:H114"/>
    <mergeCell ref="A118:C118"/>
    <mergeCell ref="A119:C119"/>
    <mergeCell ref="A120:H120"/>
    <mergeCell ref="A121:H121"/>
    <mergeCell ref="A164:C164"/>
    <mergeCell ref="A165:C165"/>
    <mergeCell ref="A166:H166"/>
    <mergeCell ref="A167:H167"/>
    <mergeCell ref="A174:C174"/>
    <mergeCell ref="A175:H175"/>
    <mergeCell ref="A142:H142"/>
    <mergeCell ref="A143:H143"/>
    <mergeCell ref="A149:C149"/>
    <mergeCell ref="A150:H150"/>
    <mergeCell ref="A158:C158"/>
    <mergeCell ref="A159:H159"/>
    <mergeCell ref="A197:C197"/>
    <mergeCell ref="A198:H198"/>
    <mergeCell ref="A206:C206"/>
    <mergeCell ref="A207:H207"/>
    <mergeCell ref="A211:C211"/>
    <mergeCell ref="A212:C212"/>
    <mergeCell ref="A183:C183"/>
    <mergeCell ref="A184:H184"/>
    <mergeCell ref="A188:C188"/>
    <mergeCell ref="A189:C189"/>
    <mergeCell ref="A190:H190"/>
    <mergeCell ref="A191:H191"/>
    <mergeCell ref="A249:H249"/>
    <mergeCell ref="A243:H243"/>
    <mergeCell ref="A244:H244"/>
    <mergeCell ref="A245:H245"/>
    <mergeCell ref="A246:H246"/>
    <mergeCell ref="A247:H247"/>
    <mergeCell ref="A213:H213"/>
    <mergeCell ref="A214:H214"/>
    <mergeCell ref="A219:C219"/>
    <mergeCell ref="A220:H220"/>
    <mergeCell ref="A228:C228"/>
    <mergeCell ref="A229:H229"/>
    <mergeCell ref="A233:C233"/>
    <mergeCell ref="A234:D234"/>
    <mergeCell ref="A235:D235"/>
    <mergeCell ref="A236:D236"/>
    <mergeCell ref="A238:H238"/>
    <mergeCell ref="A239:H239"/>
    <mergeCell ref="A240:H240"/>
    <mergeCell ref="A241:H241"/>
    <mergeCell ref="A242:H242"/>
  </mergeCells>
  <pageMargins left="0.39370078740157483" right="0.39370078740157483" top="0.39370078740157483" bottom="0.39370078740157483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249"/>
  <sheetViews>
    <sheetView view="pageBreakPreview" topLeftCell="A89" zoomScaleNormal="100" zoomScaleSheetLayoutView="100" workbookViewId="0">
      <selection activeCell="D171" sqref="D171"/>
    </sheetView>
  </sheetViews>
  <sheetFormatPr defaultColWidth="9.33203125" defaultRowHeight="11.25" x14ac:dyDescent="0.15"/>
  <cols>
    <col min="1" max="1" width="12.83203125" style="10" customWidth="1"/>
    <col min="2" max="2" width="10.83203125" style="10" customWidth="1"/>
    <col min="3" max="3" width="44.83203125" style="10" customWidth="1"/>
    <col min="4" max="4" width="10.83203125" style="10" customWidth="1"/>
    <col min="5" max="6" width="9.33203125" style="15" customWidth="1"/>
    <col min="7" max="7" width="10.83203125" style="15" customWidth="1"/>
    <col min="8" max="8" width="11.83203125" style="15" customWidth="1"/>
    <col min="9" max="16384" width="9.33203125" style="10"/>
  </cols>
  <sheetData>
    <row r="1" spans="1:8" ht="82.5" customHeight="1" x14ac:dyDescent="0.15">
      <c r="A1" s="105" t="s">
        <v>80</v>
      </c>
      <c r="B1" s="105"/>
      <c r="C1" s="105"/>
      <c r="D1" s="106" t="s">
        <v>154</v>
      </c>
      <c r="E1" s="106"/>
      <c r="F1" s="106"/>
      <c r="G1" s="106"/>
      <c r="H1" s="106"/>
    </row>
    <row r="2" spans="1:8" ht="38.25" customHeight="1" x14ac:dyDescent="0.15">
      <c r="A2" s="105" t="s">
        <v>27</v>
      </c>
      <c r="B2" s="105"/>
      <c r="C2" s="105"/>
      <c r="D2" s="106" t="s">
        <v>155</v>
      </c>
      <c r="E2" s="106"/>
      <c r="F2" s="106"/>
      <c r="G2" s="106"/>
      <c r="H2" s="106"/>
    </row>
    <row r="3" spans="1:8" ht="22.5" customHeight="1" x14ac:dyDescent="0.15">
      <c r="A3" s="107" t="s">
        <v>81</v>
      </c>
      <c r="B3" s="107"/>
      <c r="C3" s="107"/>
      <c r="D3" s="108" t="s">
        <v>81</v>
      </c>
      <c r="E3" s="108"/>
      <c r="F3" s="108"/>
      <c r="G3" s="108"/>
      <c r="H3" s="108"/>
    </row>
    <row r="4" spans="1:8" ht="63" customHeight="1" x14ac:dyDescent="0.15">
      <c r="A4" s="110" t="s">
        <v>79</v>
      </c>
      <c r="B4" s="110"/>
      <c r="C4" s="110"/>
      <c r="D4" s="110"/>
      <c r="E4" s="110"/>
      <c r="F4" s="110"/>
      <c r="G4" s="110"/>
      <c r="H4" s="110"/>
    </row>
    <row r="5" spans="1:8" ht="16.5" customHeight="1" x14ac:dyDescent="0.15">
      <c r="A5" s="130" t="s">
        <v>0</v>
      </c>
      <c r="B5" s="130" t="s">
        <v>1</v>
      </c>
      <c r="C5" s="130" t="s">
        <v>2</v>
      </c>
      <c r="D5" s="130" t="s">
        <v>3</v>
      </c>
      <c r="E5" s="131" t="s">
        <v>4</v>
      </c>
      <c r="F5" s="131"/>
      <c r="G5" s="131"/>
      <c r="H5" s="132" t="s">
        <v>5</v>
      </c>
    </row>
    <row r="6" spans="1:8" ht="28.5" customHeight="1" x14ac:dyDescent="0.15">
      <c r="A6" s="130"/>
      <c r="B6" s="130"/>
      <c r="C6" s="130"/>
      <c r="D6" s="130"/>
      <c r="E6" s="23" t="s">
        <v>6</v>
      </c>
      <c r="F6" s="23" t="s">
        <v>7</v>
      </c>
      <c r="G6" s="23" t="s">
        <v>8</v>
      </c>
      <c r="H6" s="132"/>
    </row>
    <row r="7" spans="1:8" ht="15.75" x14ac:dyDescent="0.15">
      <c r="A7" s="115" t="s">
        <v>9</v>
      </c>
      <c r="B7" s="115"/>
      <c r="C7" s="115"/>
      <c r="D7" s="115"/>
      <c r="E7" s="115"/>
      <c r="F7" s="115"/>
      <c r="G7" s="115"/>
      <c r="H7" s="115"/>
    </row>
    <row r="8" spans="1:8" ht="12.75" x14ac:dyDescent="0.15">
      <c r="A8" s="116" t="s">
        <v>10</v>
      </c>
      <c r="B8" s="116"/>
      <c r="C8" s="116"/>
      <c r="D8" s="116"/>
      <c r="E8" s="116"/>
      <c r="F8" s="116"/>
      <c r="G8" s="116"/>
      <c r="H8" s="116"/>
    </row>
    <row r="9" spans="1:8" ht="22.5" x14ac:dyDescent="0.15">
      <c r="A9" s="25" t="s">
        <v>82</v>
      </c>
      <c r="B9" s="25" t="s">
        <v>83</v>
      </c>
      <c r="C9" s="26" t="s">
        <v>31</v>
      </c>
      <c r="D9" s="27">
        <v>220</v>
      </c>
      <c r="E9" s="24">
        <v>2.94</v>
      </c>
      <c r="F9" s="24">
        <v>8.76</v>
      </c>
      <c r="G9" s="24">
        <v>27.54</v>
      </c>
      <c r="H9" s="24">
        <v>202.96</v>
      </c>
    </row>
    <row r="10" spans="1:8" x14ac:dyDescent="0.15">
      <c r="A10" s="25" t="s">
        <v>82</v>
      </c>
      <c r="B10" s="25" t="s">
        <v>84</v>
      </c>
      <c r="C10" s="28" t="s">
        <v>64</v>
      </c>
      <c r="D10" s="27" t="s">
        <v>71</v>
      </c>
      <c r="E10" s="24">
        <v>6.14</v>
      </c>
      <c r="F10" s="24">
        <v>6.44</v>
      </c>
      <c r="G10" s="24">
        <v>10.6</v>
      </c>
      <c r="H10" s="24">
        <v>124.92</v>
      </c>
    </row>
    <row r="11" spans="1:8" x14ac:dyDescent="0.15">
      <c r="A11" s="25" t="s">
        <v>85</v>
      </c>
      <c r="B11" s="25" t="s">
        <v>86</v>
      </c>
      <c r="C11" s="29" t="s">
        <v>55</v>
      </c>
      <c r="D11" s="27">
        <v>60</v>
      </c>
      <c r="E11" s="30">
        <v>4.5</v>
      </c>
      <c r="F11" s="31">
        <v>1.62</v>
      </c>
      <c r="G11" s="30">
        <v>31.8</v>
      </c>
      <c r="H11" s="31">
        <v>159.78</v>
      </c>
    </row>
    <row r="12" spans="1:8" x14ac:dyDescent="0.15">
      <c r="A12" s="27" t="s">
        <v>82</v>
      </c>
      <c r="B12" s="25" t="s">
        <v>104</v>
      </c>
      <c r="C12" s="26" t="s">
        <v>48</v>
      </c>
      <c r="D12" s="27">
        <v>180</v>
      </c>
      <c r="E12" s="24">
        <v>0.4</v>
      </c>
      <c r="F12" s="24">
        <v>0</v>
      </c>
      <c r="G12" s="24">
        <v>7.83</v>
      </c>
      <c r="H12" s="24">
        <v>32.92</v>
      </c>
    </row>
    <row r="13" spans="1:8" ht="12" x14ac:dyDescent="0.15">
      <c r="A13" s="27" t="s">
        <v>171</v>
      </c>
      <c r="B13" s="25" t="s">
        <v>170</v>
      </c>
      <c r="C13" s="69" t="s">
        <v>187</v>
      </c>
      <c r="D13" s="27">
        <v>200</v>
      </c>
      <c r="E13" s="24">
        <v>6</v>
      </c>
      <c r="F13" s="24">
        <v>6.4</v>
      </c>
      <c r="G13" s="24">
        <v>9.4</v>
      </c>
      <c r="H13" s="24">
        <v>120</v>
      </c>
    </row>
    <row r="14" spans="1:8" ht="12" x14ac:dyDescent="0.15">
      <c r="A14" s="117" t="s">
        <v>11</v>
      </c>
      <c r="B14" s="118"/>
      <c r="C14" s="119"/>
      <c r="D14" s="22">
        <f>SUM(D9:D13)+40</f>
        <v>700</v>
      </c>
      <c r="E14" s="11">
        <f>SUM(E9:E13)</f>
        <v>19.98</v>
      </c>
      <c r="F14" s="11">
        <f>SUM(F9:F13)</f>
        <v>23.22</v>
      </c>
      <c r="G14" s="11">
        <f>SUM(G9:G13)</f>
        <v>87.17</v>
      </c>
      <c r="H14" s="11">
        <f>SUM(H9:H13)</f>
        <v>640.57999999999993</v>
      </c>
    </row>
    <row r="15" spans="1:8" ht="12.75" x14ac:dyDescent="0.15">
      <c r="A15" s="116" t="s">
        <v>12</v>
      </c>
      <c r="B15" s="116"/>
      <c r="C15" s="116"/>
      <c r="D15" s="116"/>
      <c r="E15" s="116"/>
      <c r="F15" s="116"/>
      <c r="G15" s="116"/>
      <c r="H15" s="116"/>
    </row>
    <row r="16" spans="1:8" x14ac:dyDescent="0.15">
      <c r="A16" s="27" t="s">
        <v>82</v>
      </c>
      <c r="B16" s="25" t="s">
        <v>137</v>
      </c>
      <c r="C16" s="29" t="s">
        <v>74</v>
      </c>
      <c r="D16" s="32">
        <v>100</v>
      </c>
      <c r="E16" s="33">
        <v>3.6</v>
      </c>
      <c r="F16" s="33">
        <v>8</v>
      </c>
      <c r="G16" s="33">
        <v>7.8</v>
      </c>
      <c r="H16" s="33">
        <v>118.4</v>
      </c>
    </row>
    <row r="17" spans="1:8" ht="22.5" x14ac:dyDescent="0.15">
      <c r="A17" s="27">
        <v>2024</v>
      </c>
      <c r="B17" s="25" t="s">
        <v>115</v>
      </c>
      <c r="C17" s="28" t="s">
        <v>91</v>
      </c>
      <c r="D17" s="57">
        <v>250</v>
      </c>
      <c r="E17" s="58">
        <v>4.01</v>
      </c>
      <c r="F17" s="58">
        <v>9.2100000000000009</v>
      </c>
      <c r="G17" s="58">
        <v>7.2</v>
      </c>
      <c r="H17" s="58">
        <v>123.71</v>
      </c>
    </row>
    <row r="18" spans="1:8" x14ac:dyDescent="0.15">
      <c r="A18" s="27">
        <v>2024</v>
      </c>
      <c r="B18" s="25" t="s">
        <v>177</v>
      </c>
      <c r="C18" s="29" t="s">
        <v>92</v>
      </c>
      <c r="D18" s="32">
        <v>280</v>
      </c>
      <c r="E18" s="24">
        <v>18.79</v>
      </c>
      <c r="F18" s="24">
        <v>13.41</v>
      </c>
      <c r="G18" s="24">
        <v>33.15</v>
      </c>
      <c r="H18" s="24">
        <v>328.47</v>
      </c>
    </row>
    <row r="19" spans="1:8" x14ac:dyDescent="0.15">
      <c r="A19" s="27" t="s">
        <v>94</v>
      </c>
      <c r="B19" s="25" t="s">
        <v>93</v>
      </c>
      <c r="C19" s="28" t="s">
        <v>62</v>
      </c>
      <c r="D19" s="27">
        <v>80</v>
      </c>
      <c r="E19" s="30">
        <v>5.2</v>
      </c>
      <c r="F19" s="30">
        <v>0.87999999999999989</v>
      </c>
      <c r="G19" s="30">
        <v>37.04</v>
      </c>
      <c r="H19" s="30">
        <v>176.88</v>
      </c>
    </row>
    <row r="20" spans="1:8" x14ac:dyDescent="0.15">
      <c r="A20" s="25" t="s">
        <v>85</v>
      </c>
      <c r="B20" s="25" t="s">
        <v>86</v>
      </c>
      <c r="C20" s="34" t="s">
        <v>55</v>
      </c>
      <c r="D20" s="27">
        <v>60</v>
      </c>
      <c r="E20" s="30">
        <v>4.5</v>
      </c>
      <c r="F20" s="31">
        <v>1.62</v>
      </c>
      <c r="G20" s="30">
        <v>31.8</v>
      </c>
      <c r="H20" s="31">
        <v>159.78</v>
      </c>
    </row>
    <row r="21" spans="1:8" x14ac:dyDescent="0.15">
      <c r="A21" s="27">
        <v>2024</v>
      </c>
      <c r="B21" s="25" t="s">
        <v>95</v>
      </c>
      <c r="C21" s="28" t="s">
        <v>38</v>
      </c>
      <c r="D21" s="27">
        <v>200</v>
      </c>
      <c r="E21" s="24">
        <v>1.05</v>
      </c>
      <c r="F21" s="24">
        <v>0.06</v>
      </c>
      <c r="G21" s="24">
        <v>25.02</v>
      </c>
      <c r="H21" s="24">
        <v>104.82</v>
      </c>
    </row>
    <row r="22" spans="1:8" ht="12" x14ac:dyDescent="0.15">
      <c r="A22" s="117" t="s">
        <v>11</v>
      </c>
      <c r="B22" s="118"/>
      <c r="C22" s="119"/>
      <c r="D22" s="22">
        <f>SUM(D16:D21)</f>
        <v>970</v>
      </c>
      <c r="E22" s="11">
        <f>SUM(E16:E21)</f>
        <v>37.149999999999991</v>
      </c>
      <c r="F22" s="11">
        <f>SUM(F16:F21)</f>
        <v>33.18</v>
      </c>
      <c r="G22" s="11">
        <f>SUM(G16:G21)</f>
        <v>142.01</v>
      </c>
      <c r="H22" s="11">
        <f>SUM(H16:H21)</f>
        <v>1012.06</v>
      </c>
    </row>
    <row r="23" spans="1:8" ht="12.75" x14ac:dyDescent="0.15">
      <c r="A23" s="116" t="s">
        <v>13</v>
      </c>
      <c r="B23" s="116"/>
      <c r="C23" s="116"/>
      <c r="D23" s="116"/>
      <c r="E23" s="116"/>
      <c r="F23" s="116"/>
      <c r="G23" s="116"/>
      <c r="H23" s="116"/>
    </row>
    <row r="24" spans="1:8" x14ac:dyDescent="0.15">
      <c r="A24" s="27" t="s">
        <v>97</v>
      </c>
      <c r="B24" s="25" t="s">
        <v>96</v>
      </c>
      <c r="C24" s="35" t="s">
        <v>42</v>
      </c>
      <c r="D24" s="27">
        <v>100</v>
      </c>
      <c r="E24" s="33">
        <v>13.11</v>
      </c>
      <c r="F24" s="33">
        <v>10.28</v>
      </c>
      <c r="G24" s="33">
        <v>44.55</v>
      </c>
      <c r="H24" s="33">
        <v>328.63</v>
      </c>
    </row>
    <row r="25" spans="1:8" x14ac:dyDescent="0.15">
      <c r="A25" s="36">
        <v>2024</v>
      </c>
      <c r="B25" s="37" t="s">
        <v>98</v>
      </c>
      <c r="C25" s="38" t="s">
        <v>34</v>
      </c>
      <c r="D25" s="39">
        <v>200</v>
      </c>
      <c r="E25" s="40">
        <v>0.2</v>
      </c>
      <c r="F25" s="40">
        <v>0.04</v>
      </c>
      <c r="G25" s="40">
        <v>14.76</v>
      </c>
      <c r="H25" s="40">
        <v>60.2</v>
      </c>
    </row>
    <row r="26" spans="1:8" x14ac:dyDescent="0.15">
      <c r="A26" s="27">
        <v>2017</v>
      </c>
      <c r="B26" s="25" t="s">
        <v>119</v>
      </c>
      <c r="C26" s="29" t="s">
        <v>53</v>
      </c>
      <c r="D26" s="32">
        <v>100</v>
      </c>
      <c r="E26" s="33">
        <v>0.9</v>
      </c>
      <c r="F26" s="33">
        <v>0.1</v>
      </c>
      <c r="G26" s="33">
        <v>9.5</v>
      </c>
      <c r="H26" s="33">
        <v>45</v>
      </c>
    </row>
    <row r="27" spans="1:8" ht="12" x14ac:dyDescent="0.15">
      <c r="A27" s="117" t="s">
        <v>11</v>
      </c>
      <c r="B27" s="118"/>
      <c r="C27" s="119"/>
      <c r="D27" s="22">
        <f>SUM(D24:D26)</f>
        <v>400</v>
      </c>
      <c r="E27" s="11">
        <f>SUM(E24:E26)</f>
        <v>14.209999999999999</v>
      </c>
      <c r="F27" s="11">
        <f>SUM(F24:F26)</f>
        <v>10.419999999999998</v>
      </c>
      <c r="G27" s="11">
        <f>SUM(G24:G26)</f>
        <v>68.81</v>
      </c>
      <c r="H27" s="11">
        <f>SUM(H24:H26)</f>
        <v>433.83</v>
      </c>
    </row>
    <row r="28" spans="1:8" x14ac:dyDescent="0.15">
      <c r="A28" s="125" t="s">
        <v>14</v>
      </c>
      <c r="B28" s="122"/>
      <c r="C28" s="126"/>
      <c r="D28" s="12"/>
      <c r="E28" s="11">
        <f>SUM(E14,E22,E27)</f>
        <v>71.339999999999989</v>
      </c>
      <c r="F28" s="11">
        <f>SUM(F14,F22,F27)</f>
        <v>66.819999999999993</v>
      </c>
      <c r="G28" s="11">
        <f>SUM(G14,G22,G27)</f>
        <v>297.99</v>
      </c>
      <c r="H28" s="11">
        <f>SUM(H14,H22,H27)</f>
        <v>2086.4699999999998</v>
      </c>
    </row>
    <row r="29" spans="1:8" ht="15.75" x14ac:dyDescent="0.15">
      <c r="A29" s="115" t="s">
        <v>15</v>
      </c>
      <c r="B29" s="115"/>
      <c r="C29" s="115"/>
      <c r="D29" s="115"/>
      <c r="E29" s="115"/>
      <c r="F29" s="115"/>
      <c r="G29" s="115"/>
      <c r="H29" s="115"/>
    </row>
    <row r="30" spans="1:8" ht="12.75" x14ac:dyDescent="0.15">
      <c r="A30" s="116" t="s">
        <v>10</v>
      </c>
      <c r="B30" s="116"/>
      <c r="C30" s="116"/>
      <c r="D30" s="116"/>
      <c r="E30" s="116"/>
      <c r="F30" s="116"/>
      <c r="G30" s="116"/>
      <c r="H30" s="116"/>
    </row>
    <row r="31" spans="1:8" ht="22.5" x14ac:dyDescent="0.15">
      <c r="A31" s="27">
        <v>2024</v>
      </c>
      <c r="B31" s="25" t="s">
        <v>178</v>
      </c>
      <c r="C31" s="34" t="s">
        <v>179</v>
      </c>
      <c r="D31" s="32">
        <v>130</v>
      </c>
      <c r="E31" s="24">
        <v>3.18</v>
      </c>
      <c r="F31" s="24">
        <v>6.46</v>
      </c>
      <c r="G31" s="24">
        <v>20.71</v>
      </c>
      <c r="H31" s="24">
        <v>153.71</v>
      </c>
    </row>
    <row r="32" spans="1:8" x14ac:dyDescent="0.15">
      <c r="A32" s="27">
        <v>2024</v>
      </c>
      <c r="B32" s="25" t="s">
        <v>127</v>
      </c>
      <c r="C32" s="29" t="s">
        <v>40</v>
      </c>
      <c r="D32" s="32">
        <v>80</v>
      </c>
      <c r="E32" s="24">
        <v>4.8</v>
      </c>
      <c r="F32" s="24">
        <v>6.22</v>
      </c>
      <c r="G32" s="24">
        <v>4.6399999999999997</v>
      </c>
      <c r="H32" s="24">
        <v>93.78</v>
      </c>
    </row>
    <row r="33" spans="1:8" x14ac:dyDescent="0.15">
      <c r="A33" s="25" t="s">
        <v>85</v>
      </c>
      <c r="B33" s="25" t="s">
        <v>86</v>
      </c>
      <c r="C33" s="29" t="s">
        <v>55</v>
      </c>
      <c r="D33" s="27">
        <v>60</v>
      </c>
      <c r="E33" s="30">
        <v>4.5</v>
      </c>
      <c r="F33" s="31">
        <v>1.62</v>
      </c>
      <c r="G33" s="30">
        <v>31.8</v>
      </c>
      <c r="H33" s="31">
        <v>159.78</v>
      </c>
    </row>
    <row r="34" spans="1:8" x14ac:dyDescent="0.15">
      <c r="A34" s="25" t="s">
        <v>82</v>
      </c>
      <c r="B34" s="25" t="s">
        <v>99</v>
      </c>
      <c r="C34" s="28" t="s">
        <v>36</v>
      </c>
      <c r="D34" s="27">
        <v>180</v>
      </c>
      <c r="E34" s="24">
        <v>2.5</v>
      </c>
      <c r="F34" s="24">
        <v>2.2999999999999998</v>
      </c>
      <c r="G34" s="24">
        <v>13.14</v>
      </c>
      <c r="H34" s="24">
        <v>83.26</v>
      </c>
    </row>
    <row r="35" spans="1:8" ht="25.5" x14ac:dyDescent="0.15">
      <c r="A35" s="27" t="s">
        <v>89</v>
      </c>
      <c r="B35" s="25" t="s">
        <v>84</v>
      </c>
      <c r="C35" s="67" t="s">
        <v>167</v>
      </c>
      <c r="D35" s="27">
        <v>125</v>
      </c>
      <c r="E35" s="24">
        <v>4</v>
      </c>
      <c r="F35" s="24">
        <v>3.1</v>
      </c>
      <c r="G35" s="24">
        <v>13</v>
      </c>
      <c r="H35" s="24">
        <v>100</v>
      </c>
    </row>
    <row r="36" spans="1:8" ht="12" x14ac:dyDescent="0.15">
      <c r="A36" s="117" t="s">
        <v>11</v>
      </c>
      <c r="B36" s="118"/>
      <c r="C36" s="119"/>
      <c r="D36" s="22">
        <f>SUM(D31:D35)</f>
        <v>575</v>
      </c>
      <c r="E36" s="11">
        <f>SUM(E31:E35)</f>
        <v>18.98</v>
      </c>
      <c r="F36" s="11">
        <f>SUM(F31:F35)</f>
        <v>19.700000000000003</v>
      </c>
      <c r="G36" s="11">
        <f>SUM(G31:G35)</f>
        <v>83.29</v>
      </c>
      <c r="H36" s="11">
        <f>SUM(H31:H35)</f>
        <v>590.53</v>
      </c>
    </row>
    <row r="37" spans="1:8" ht="12.75" x14ac:dyDescent="0.15">
      <c r="A37" s="116" t="s">
        <v>12</v>
      </c>
      <c r="B37" s="116"/>
      <c r="C37" s="116"/>
      <c r="D37" s="116"/>
      <c r="E37" s="116"/>
      <c r="F37" s="116"/>
      <c r="G37" s="116"/>
      <c r="H37" s="116"/>
    </row>
    <row r="38" spans="1:8" x14ac:dyDescent="0.15">
      <c r="A38" s="27">
        <v>2024</v>
      </c>
      <c r="B38" s="25" t="s">
        <v>90</v>
      </c>
      <c r="C38" s="28" t="s">
        <v>73</v>
      </c>
      <c r="D38" s="27">
        <v>100</v>
      </c>
      <c r="E38" s="24">
        <v>0.4</v>
      </c>
      <c r="F38" s="24">
        <v>10.1</v>
      </c>
      <c r="G38" s="24">
        <v>3</v>
      </c>
      <c r="H38" s="24">
        <v>106.5</v>
      </c>
    </row>
    <row r="39" spans="1:8" ht="22.5" x14ac:dyDescent="0.15">
      <c r="A39" s="25" t="s">
        <v>82</v>
      </c>
      <c r="B39" s="25" t="s">
        <v>121</v>
      </c>
      <c r="C39" s="26" t="s">
        <v>100</v>
      </c>
      <c r="D39" s="27">
        <v>250</v>
      </c>
      <c r="E39" s="24">
        <v>5.07</v>
      </c>
      <c r="F39" s="24">
        <v>4.26</v>
      </c>
      <c r="G39" s="24">
        <v>21.28</v>
      </c>
      <c r="H39" s="24">
        <v>143.74</v>
      </c>
    </row>
    <row r="40" spans="1:8" x14ac:dyDescent="0.15">
      <c r="A40" s="27">
        <v>2024</v>
      </c>
      <c r="B40" s="25" t="s">
        <v>102</v>
      </c>
      <c r="C40" s="28" t="s">
        <v>101</v>
      </c>
      <c r="D40" s="27">
        <v>120</v>
      </c>
      <c r="E40" s="24">
        <v>11.57</v>
      </c>
      <c r="F40" s="24">
        <v>21.83</v>
      </c>
      <c r="G40" s="24">
        <v>3.47</v>
      </c>
      <c r="H40" s="24">
        <v>242.2</v>
      </c>
    </row>
    <row r="41" spans="1:8" x14ac:dyDescent="0.15">
      <c r="A41" s="27">
        <v>2024</v>
      </c>
      <c r="B41" s="25" t="s">
        <v>142</v>
      </c>
      <c r="C41" s="29" t="s">
        <v>33</v>
      </c>
      <c r="D41" s="32">
        <v>180</v>
      </c>
      <c r="E41" s="24">
        <v>3.74</v>
      </c>
      <c r="F41" s="24">
        <v>5.42</v>
      </c>
      <c r="G41" s="24">
        <v>34.25</v>
      </c>
      <c r="H41" s="24">
        <v>185.94</v>
      </c>
    </row>
    <row r="42" spans="1:8" x14ac:dyDescent="0.15">
      <c r="A42" s="27" t="s">
        <v>94</v>
      </c>
      <c r="B42" s="25" t="s">
        <v>93</v>
      </c>
      <c r="C42" s="28" t="s">
        <v>62</v>
      </c>
      <c r="D42" s="27">
        <v>80</v>
      </c>
      <c r="E42" s="30">
        <v>5.2</v>
      </c>
      <c r="F42" s="30">
        <v>0.87999999999999989</v>
      </c>
      <c r="G42" s="30">
        <v>37.04</v>
      </c>
      <c r="H42" s="30">
        <v>176.88</v>
      </c>
    </row>
    <row r="43" spans="1:8" x14ac:dyDescent="0.15">
      <c r="A43" s="25" t="s">
        <v>85</v>
      </c>
      <c r="B43" s="25" t="s">
        <v>86</v>
      </c>
      <c r="C43" s="29" t="s">
        <v>55</v>
      </c>
      <c r="D43" s="27">
        <v>60</v>
      </c>
      <c r="E43" s="30">
        <v>4.5</v>
      </c>
      <c r="F43" s="31">
        <v>1.62</v>
      </c>
      <c r="G43" s="30">
        <v>31.8</v>
      </c>
      <c r="H43" s="31">
        <v>159.78</v>
      </c>
    </row>
    <row r="44" spans="1:8" ht="33.75" x14ac:dyDescent="0.15">
      <c r="A44" s="27">
        <v>2024</v>
      </c>
      <c r="B44" s="25" t="s">
        <v>103</v>
      </c>
      <c r="C44" s="35" t="s">
        <v>124</v>
      </c>
      <c r="D44" s="27">
        <v>200</v>
      </c>
      <c r="E44" s="24">
        <v>1</v>
      </c>
      <c r="F44" s="24">
        <v>0.2</v>
      </c>
      <c r="G44" s="24">
        <v>20.2</v>
      </c>
      <c r="H44" s="24">
        <v>92</v>
      </c>
    </row>
    <row r="45" spans="1:8" ht="12" x14ac:dyDescent="0.15">
      <c r="A45" s="117" t="s">
        <v>11</v>
      </c>
      <c r="B45" s="118"/>
      <c r="C45" s="119"/>
      <c r="D45" s="22">
        <f>SUM(D38:D44)</f>
        <v>990</v>
      </c>
      <c r="E45" s="11">
        <f>SUM(E38:E44)</f>
        <v>31.48</v>
      </c>
      <c r="F45" s="11">
        <f>SUM(F38:F44)</f>
        <v>44.31</v>
      </c>
      <c r="G45" s="11">
        <f>SUM(G38:G44)</f>
        <v>151.04</v>
      </c>
      <c r="H45" s="11">
        <f>SUM(H38:H44)</f>
        <v>1107.04</v>
      </c>
    </row>
    <row r="46" spans="1:8" ht="12.75" x14ac:dyDescent="0.15">
      <c r="A46" s="116" t="s">
        <v>13</v>
      </c>
      <c r="B46" s="116"/>
      <c r="C46" s="116"/>
      <c r="D46" s="116"/>
      <c r="E46" s="116"/>
      <c r="F46" s="116"/>
      <c r="G46" s="116"/>
      <c r="H46" s="116"/>
    </row>
    <row r="47" spans="1:8" x14ac:dyDescent="0.15">
      <c r="A47" s="27">
        <v>2024</v>
      </c>
      <c r="B47" s="25" t="s">
        <v>180</v>
      </c>
      <c r="C47" s="29" t="s">
        <v>169</v>
      </c>
      <c r="D47" s="32">
        <v>100</v>
      </c>
      <c r="E47" s="24">
        <v>7.2</v>
      </c>
      <c r="F47" s="24">
        <v>4.3</v>
      </c>
      <c r="G47" s="24">
        <v>53.2</v>
      </c>
      <c r="H47" s="24">
        <v>289</v>
      </c>
    </row>
    <row r="48" spans="1:8" x14ac:dyDescent="0.15">
      <c r="A48" s="25">
        <v>2017</v>
      </c>
      <c r="B48" s="25" t="s">
        <v>119</v>
      </c>
      <c r="C48" s="29" t="s">
        <v>188</v>
      </c>
      <c r="D48" s="27">
        <v>100</v>
      </c>
      <c r="E48" s="30">
        <v>1.5</v>
      </c>
      <c r="F48" s="31">
        <v>0.5</v>
      </c>
      <c r="G48" s="30">
        <v>21</v>
      </c>
      <c r="H48" s="31">
        <v>96</v>
      </c>
    </row>
    <row r="49" spans="1:8" x14ac:dyDescent="0.15">
      <c r="A49" s="25" t="s">
        <v>82</v>
      </c>
      <c r="B49" s="25" t="s">
        <v>104</v>
      </c>
      <c r="C49" s="35" t="s">
        <v>48</v>
      </c>
      <c r="D49" s="27">
        <v>180</v>
      </c>
      <c r="E49" s="24">
        <v>0.2</v>
      </c>
      <c r="F49" s="24">
        <v>0</v>
      </c>
      <c r="G49" s="24">
        <v>7.41</v>
      </c>
      <c r="H49" s="24">
        <v>30.44</v>
      </c>
    </row>
    <row r="50" spans="1:8" ht="12" x14ac:dyDescent="0.15">
      <c r="A50" s="117" t="s">
        <v>11</v>
      </c>
      <c r="B50" s="118"/>
      <c r="C50" s="119"/>
      <c r="D50" s="13">
        <f>SUM(D47:D49)</f>
        <v>380</v>
      </c>
      <c r="E50" s="11">
        <f>SUM(E47:E49)</f>
        <v>8.8999999999999986</v>
      </c>
      <c r="F50" s="11">
        <f>SUM(F47:F49)</f>
        <v>4.8</v>
      </c>
      <c r="G50" s="11">
        <f>SUM(G47:G49)</f>
        <v>81.61</v>
      </c>
      <c r="H50" s="11">
        <f>SUM(H47:H49)</f>
        <v>415.44</v>
      </c>
    </row>
    <row r="51" spans="1:8" x14ac:dyDescent="0.15">
      <c r="A51" s="125" t="s">
        <v>14</v>
      </c>
      <c r="B51" s="122"/>
      <c r="C51" s="126"/>
      <c r="D51" s="12"/>
      <c r="E51" s="11">
        <f>SUM(E36,E45,E50)</f>
        <v>59.36</v>
      </c>
      <c r="F51" s="11">
        <f>SUM(F36,F45,F50)</f>
        <v>68.81</v>
      </c>
      <c r="G51" s="11">
        <f>SUM(G36,G45,G50)</f>
        <v>315.94</v>
      </c>
      <c r="H51" s="11">
        <f>SUM(H36,H45,H50)</f>
        <v>2113.0099999999998</v>
      </c>
    </row>
    <row r="52" spans="1:8" ht="15.75" x14ac:dyDescent="0.15">
      <c r="A52" s="115" t="s">
        <v>16</v>
      </c>
      <c r="B52" s="115"/>
      <c r="C52" s="115"/>
      <c r="D52" s="115"/>
      <c r="E52" s="115"/>
      <c r="F52" s="115"/>
      <c r="G52" s="115"/>
      <c r="H52" s="115"/>
    </row>
    <row r="53" spans="1:8" ht="12.75" x14ac:dyDescent="0.15">
      <c r="A53" s="116" t="s">
        <v>10</v>
      </c>
      <c r="B53" s="116"/>
      <c r="C53" s="116"/>
      <c r="D53" s="116"/>
      <c r="E53" s="116"/>
      <c r="F53" s="116"/>
      <c r="G53" s="116"/>
      <c r="H53" s="116"/>
    </row>
    <row r="54" spans="1:8" ht="22.5" x14ac:dyDescent="0.15">
      <c r="A54" s="27">
        <v>2024</v>
      </c>
      <c r="B54" s="25" t="s">
        <v>105</v>
      </c>
      <c r="C54" s="34" t="s">
        <v>58</v>
      </c>
      <c r="D54" s="32">
        <v>220</v>
      </c>
      <c r="E54" s="24">
        <v>5.22</v>
      </c>
      <c r="F54" s="24">
        <v>8.58</v>
      </c>
      <c r="G54" s="24">
        <v>27.06</v>
      </c>
      <c r="H54" s="24">
        <v>208.34</v>
      </c>
    </row>
    <row r="55" spans="1:8" x14ac:dyDescent="0.15">
      <c r="A55" s="27" t="s">
        <v>107</v>
      </c>
      <c r="B55" s="25" t="s">
        <v>106</v>
      </c>
      <c r="C55" s="29" t="s">
        <v>65</v>
      </c>
      <c r="D55" s="32" t="s">
        <v>49</v>
      </c>
      <c r="E55" s="24">
        <v>1.6</v>
      </c>
      <c r="F55" s="24">
        <v>8.84</v>
      </c>
      <c r="G55" s="24">
        <v>10.7</v>
      </c>
      <c r="H55" s="24">
        <v>128.26</v>
      </c>
    </row>
    <row r="56" spans="1:8" x14ac:dyDescent="0.15">
      <c r="A56" s="25" t="s">
        <v>85</v>
      </c>
      <c r="B56" s="25" t="s">
        <v>86</v>
      </c>
      <c r="C56" s="29" t="s">
        <v>55</v>
      </c>
      <c r="D56" s="27">
        <v>40</v>
      </c>
      <c r="E56" s="30">
        <v>3</v>
      </c>
      <c r="F56" s="31">
        <v>1.08</v>
      </c>
      <c r="G56" s="30">
        <v>21.200000000000003</v>
      </c>
      <c r="H56" s="31">
        <v>106.52</v>
      </c>
    </row>
    <row r="57" spans="1:8" x14ac:dyDescent="0.15">
      <c r="A57" s="27">
        <v>2024</v>
      </c>
      <c r="B57" s="25" t="s">
        <v>109</v>
      </c>
      <c r="C57" s="28" t="s">
        <v>108</v>
      </c>
      <c r="D57" s="27">
        <v>200</v>
      </c>
      <c r="E57" s="24">
        <v>1.7</v>
      </c>
      <c r="F57" s="24">
        <v>1.1000000000000001</v>
      </c>
      <c r="G57" s="24">
        <v>13.59</v>
      </c>
      <c r="H57" s="24">
        <v>71.06</v>
      </c>
    </row>
    <row r="58" spans="1:8" ht="25.5" x14ac:dyDescent="0.15">
      <c r="A58" s="27" t="s">
        <v>89</v>
      </c>
      <c r="B58" s="25" t="s">
        <v>84</v>
      </c>
      <c r="C58" s="60" t="s">
        <v>167</v>
      </c>
      <c r="D58" s="27">
        <v>125</v>
      </c>
      <c r="E58" s="42">
        <v>4</v>
      </c>
      <c r="F58" s="42">
        <v>3.1</v>
      </c>
      <c r="G58" s="42">
        <v>13</v>
      </c>
      <c r="H58" s="42">
        <v>100</v>
      </c>
    </row>
    <row r="59" spans="1:8" ht="12" x14ac:dyDescent="0.15">
      <c r="A59" s="117" t="s">
        <v>11</v>
      </c>
      <c r="B59" s="118"/>
      <c r="C59" s="119"/>
      <c r="D59" s="22">
        <f>SUM(D54:D58)+30</f>
        <v>615</v>
      </c>
      <c r="E59" s="11">
        <f>SUM(E54:E58)</f>
        <v>15.52</v>
      </c>
      <c r="F59" s="11">
        <f>SUM(F54:F58)</f>
        <v>22.700000000000003</v>
      </c>
      <c r="G59" s="11">
        <f>SUM(G54:G58)</f>
        <v>85.55</v>
      </c>
      <c r="H59" s="11">
        <f>SUM(H54:H58)</f>
        <v>614.18000000000006</v>
      </c>
    </row>
    <row r="60" spans="1:8" ht="12.75" x14ac:dyDescent="0.15">
      <c r="A60" s="116" t="s">
        <v>12</v>
      </c>
      <c r="B60" s="116"/>
      <c r="C60" s="116"/>
      <c r="D60" s="116"/>
      <c r="E60" s="116"/>
      <c r="F60" s="116"/>
      <c r="G60" s="116"/>
      <c r="H60" s="116"/>
    </row>
    <row r="61" spans="1:8" x14ac:dyDescent="0.15">
      <c r="A61" s="27">
        <v>2024</v>
      </c>
      <c r="B61" s="25">
        <v>18</v>
      </c>
      <c r="C61" s="28" t="s">
        <v>75</v>
      </c>
      <c r="D61" s="41">
        <v>100</v>
      </c>
      <c r="E61" s="42">
        <v>0.7</v>
      </c>
      <c r="F61" s="42">
        <v>10.1</v>
      </c>
      <c r="G61" s="42">
        <v>2.2999999999999998</v>
      </c>
      <c r="H61" s="42">
        <v>102.9</v>
      </c>
    </row>
    <row r="62" spans="1:8" ht="22.5" x14ac:dyDescent="0.15">
      <c r="A62" s="27">
        <v>2024</v>
      </c>
      <c r="B62" s="25" t="s">
        <v>116</v>
      </c>
      <c r="C62" s="26" t="s">
        <v>56</v>
      </c>
      <c r="D62" s="57">
        <v>250</v>
      </c>
      <c r="E62" s="58">
        <v>4.12</v>
      </c>
      <c r="F62" s="58">
        <v>9.74</v>
      </c>
      <c r="G62" s="58">
        <v>13.65</v>
      </c>
      <c r="H62" s="58">
        <v>150.71</v>
      </c>
    </row>
    <row r="63" spans="1:8" x14ac:dyDescent="0.15">
      <c r="A63" s="27">
        <v>2024</v>
      </c>
      <c r="B63" s="25" t="s">
        <v>181</v>
      </c>
      <c r="C63" s="28" t="s">
        <v>68</v>
      </c>
      <c r="D63" s="32">
        <v>120</v>
      </c>
      <c r="E63" s="24">
        <v>11.28</v>
      </c>
      <c r="F63" s="24">
        <v>14.16</v>
      </c>
      <c r="G63" s="24">
        <v>10.8</v>
      </c>
      <c r="H63" s="24">
        <v>185.76</v>
      </c>
    </row>
    <row r="64" spans="1:8" x14ac:dyDescent="0.15">
      <c r="A64" s="27">
        <v>2024</v>
      </c>
      <c r="B64" s="25" t="s">
        <v>112</v>
      </c>
      <c r="C64" s="29" t="s">
        <v>29</v>
      </c>
      <c r="D64" s="32">
        <v>180</v>
      </c>
      <c r="E64" s="24">
        <v>2.6</v>
      </c>
      <c r="F64" s="24">
        <v>5.58</v>
      </c>
      <c r="G64" s="24">
        <v>25.07</v>
      </c>
      <c r="H64" s="24">
        <v>150.88999999999999</v>
      </c>
    </row>
    <row r="65" spans="1:8" x14ac:dyDescent="0.15">
      <c r="A65" s="27" t="s">
        <v>94</v>
      </c>
      <c r="B65" s="25" t="s">
        <v>93</v>
      </c>
      <c r="C65" s="28" t="s">
        <v>62</v>
      </c>
      <c r="D65" s="27">
        <v>80</v>
      </c>
      <c r="E65" s="30">
        <v>5.2</v>
      </c>
      <c r="F65" s="30">
        <v>0.87999999999999989</v>
      </c>
      <c r="G65" s="30">
        <v>37.04</v>
      </c>
      <c r="H65" s="30">
        <v>176.88</v>
      </c>
    </row>
    <row r="66" spans="1:8" x14ac:dyDescent="0.15">
      <c r="A66" s="25" t="s">
        <v>85</v>
      </c>
      <c r="B66" s="25" t="s">
        <v>86</v>
      </c>
      <c r="C66" s="34" t="s">
        <v>55</v>
      </c>
      <c r="D66" s="27">
        <v>60</v>
      </c>
      <c r="E66" s="30">
        <v>4.5</v>
      </c>
      <c r="F66" s="31">
        <v>1.62</v>
      </c>
      <c r="G66" s="30">
        <v>31.8</v>
      </c>
      <c r="H66" s="31">
        <v>159.78</v>
      </c>
    </row>
    <row r="67" spans="1:8" x14ac:dyDescent="0.15">
      <c r="A67" s="25" t="s">
        <v>82</v>
      </c>
      <c r="B67" s="25" t="s">
        <v>113</v>
      </c>
      <c r="C67" s="28" t="s">
        <v>30</v>
      </c>
      <c r="D67" s="27">
        <v>200</v>
      </c>
      <c r="E67" s="24">
        <v>0.78</v>
      </c>
      <c r="F67" s="24">
        <v>0</v>
      </c>
      <c r="G67" s="24">
        <v>20.56</v>
      </c>
      <c r="H67" s="24">
        <v>85.36</v>
      </c>
    </row>
    <row r="68" spans="1:8" ht="12" x14ac:dyDescent="0.15">
      <c r="A68" s="117" t="s">
        <v>11</v>
      </c>
      <c r="B68" s="118"/>
      <c r="C68" s="119"/>
      <c r="D68" s="22">
        <f>SUM(D61:D67)</f>
        <v>990</v>
      </c>
      <c r="E68" s="11">
        <f>SUM(E61:E67)</f>
        <v>29.180000000000003</v>
      </c>
      <c r="F68" s="11">
        <f>SUM(F61:F67)</f>
        <v>42.08</v>
      </c>
      <c r="G68" s="11">
        <f>SUM(G61:G67)</f>
        <v>141.22</v>
      </c>
      <c r="H68" s="11">
        <f>SUM(H61:H67)</f>
        <v>1012.28</v>
      </c>
    </row>
    <row r="69" spans="1:8" ht="12.75" x14ac:dyDescent="0.15">
      <c r="A69" s="116" t="s">
        <v>13</v>
      </c>
      <c r="B69" s="116"/>
      <c r="C69" s="116"/>
      <c r="D69" s="116"/>
      <c r="E69" s="116"/>
      <c r="F69" s="116"/>
      <c r="G69" s="116"/>
      <c r="H69" s="116"/>
    </row>
    <row r="70" spans="1:8" x14ac:dyDescent="0.15">
      <c r="A70" s="27">
        <v>2024</v>
      </c>
      <c r="B70" s="27">
        <v>504</v>
      </c>
      <c r="C70" s="28" t="s">
        <v>51</v>
      </c>
      <c r="D70" s="27">
        <v>100</v>
      </c>
      <c r="E70" s="24">
        <v>6.5</v>
      </c>
      <c r="F70" s="24">
        <v>8</v>
      </c>
      <c r="G70" s="24">
        <v>55.8</v>
      </c>
      <c r="H70" s="24">
        <v>289.3</v>
      </c>
    </row>
    <row r="71" spans="1:8" ht="33.75" x14ac:dyDescent="0.15">
      <c r="A71" s="27">
        <v>2024</v>
      </c>
      <c r="B71" s="25" t="s">
        <v>103</v>
      </c>
      <c r="C71" s="35" t="s">
        <v>125</v>
      </c>
      <c r="D71" s="27">
        <v>200</v>
      </c>
      <c r="E71" s="24">
        <v>1</v>
      </c>
      <c r="F71" s="24">
        <v>0</v>
      </c>
      <c r="G71" s="24">
        <v>25.4</v>
      </c>
      <c r="H71" s="24">
        <v>110</v>
      </c>
    </row>
    <row r="72" spans="1:8" x14ac:dyDescent="0.15">
      <c r="A72" s="36">
        <v>2017</v>
      </c>
      <c r="B72" s="37" t="s">
        <v>119</v>
      </c>
      <c r="C72" s="28" t="s">
        <v>52</v>
      </c>
      <c r="D72" s="27">
        <v>100</v>
      </c>
      <c r="E72" s="24">
        <v>0.4</v>
      </c>
      <c r="F72" s="24">
        <v>0.3</v>
      </c>
      <c r="G72" s="24">
        <v>10.3</v>
      </c>
      <c r="H72" s="24">
        <v>47</v>
      </c>
    </row>
    <row r="73" spans="1:8" ht="12" x14ac:dyDescent="0.15">
      <c r="A73" s="117" t="s">
        <v>11</v>
      </c>
      <c r="B73" s="118"/>
      <c r="C73" s="119"/>
      <c r="D73" s="22">
        <f>SUM(D70:D72)</f>
        <v>400</v>
      </c>
      <c r="E73" s="11">
        <f>SUM(E70:E72)</f>
        <v>7.9</v>
      </c>
      <c r="F73" s="11">
        <f>SUM(F70:F72)</f>
        <v>8.3000000000000007</v>
      </c>
      <c r="G73" s="11">
        <f>SUM(G70:G72)</f>
        <v>91.499999999999986</v>
      </c>
      <c r="H73" s="11">
        <f>SUM(H70:H72)</f>
        <v>446.3</v>
      </c>
    </row>
    <row r="74" spans="1:8" x14ac:dyDescent="0.15">
      <c r="A74" s="125" t="s">
        <v>14</v>
      </c>
      <c r="B74" s="122"/>
      <c r="C74" s="126"/>
      <c r="D74" s="12"/>
      <c r="E74" s="11">
        <f>SUM(E59,E68,E73)</f>
        <v>52.6</v>
      </c>
      <c r="F74" s="11">
        <f>SUM(F59,F68,F73)</f>
        <v>73.08</v>
      </c>
      <c r="G74" s="11">
        <f>SUM(G59,G68,G73)</f>
        <v>318.27</v>
      </c>
      <c r="H74" s="11">
        <f>SUM(H59,H68,H73)</f>
        <v>2072.7600000000002</v>
      </c>
    </row>
    <row r="75" spans="1:8" ht="15.75" x14ac:dyDescent="0.15">
      <c r="A75" s="115" t="s">
        <v>17</v>
      </c>
      <c r="B75" s="115"/>
      <c r="C75" s="115"/>
      <c r="D75" s="115"/>
      <c r="E75" s="115"/>
      <c r="F75" s="115"/>
      <c r="G75" s="115"/>
      <c r="H75" s="115"/>
    </row>
    <row r="76" spans="1:8" ht="12.75" x14ac:dyDescent="0.15">
      <c r="A76" s="116" t="s">
        <v>10</v>
      </c>
      <c r="B76" s="116"/>
      <c r="C76" s="116"/>
      <c r="D76" s="116"/>
      <c r="E76" s="116"/>
      <c r="F76" s="116"/>
      <c r="G76" s="116"/>
      <c r="H76" s="116"/>
    </row>
    <row r="77" spans="1:8" ht="22.5" x14ac:dyDescent="0.15">
      <c r="A77" s="27">
        <v>2024</v>
      </c>
      <c r="B77" s="25" t="s">
        <v>114</v>
      </c>
      <c r="C77" s="28" t="s">
        <v>157</v>
      </c>
      <c r="D77" s="27" t="s">
        <v>168</v>
      </c>
      <c r="E77" s="24">
        <v>25.17</v>
      </c>
      <c r="F77" s="24">
        <v>19.66</v>
      </c>
      <c r="G77" s="24">
        <v>42.28</v>
      </c>
      <c r="H77" s="24">
        <v>447.86</v>
      </c>
    </row>
    <row r="78" spans="1:8" x14ac:dyDescent="0.15">
      <c r="A78" s="25" t="s">
        <v>85</v>
      </c>
      <c r="B78" s="25" t="s">
        <v>86</v>
      </c>
      <c r="C78" s="29" t="s">
        <v>55</v>
      </c>
      <c r="D78" s="27">
        <v>40</v>
      </c>
      <c r="E78" s="30">
        <v>3</v>
      </c>
      <c r="F78" s="31">
        <v>1.08</v>
      </c>
      <c r="G78" s="30">
        <v>21.200000000000003</v>
      </c>
      <c r="H78" s="31">
        <v>106.52</v>
      </c>
    </row>
    <row r="79" spans="1:8" x14ac:dyDescent="0.15">
      <c r="A79" s="27">
        <v>2024</v>
      </c>
      <c r="B79" s="25" t="s">
        <v>143</v>
      </c>
      <c r="C79" s="28" t="s">
        <v>37</v>
      </c>
      <c r="D79" s="27">
        <v>200</v>
      </c>
      <c r="E79" s="24">
        <v>0.45</v>
      </c>
      <c r="F79" s="24">
        <v>0.01</v>
      </c>
      <c r="G79" s="24">
        <v>7.98</v>
      </c>
      <c r="H79" s="24">
        <v>33.81</v>
      </c>
    </row>
    <row r="80" spans="1:8" ht="12" x14ac:dyDescent="0.15">
      <c r="A80" s="27" t="s">
        <v>171</v>
      </c>
      <c r="B80" s="25" t="s">
        <v>170</v>
      </c>
      <c r="C80" s="69" t="s">
        <v>187</v>
      </c>
      <c r="D80" s="27">
        <v>200</v>
      </c>
      <c r="E80" s="42">
        <v>6</v>
      </c>
      <c r="F80" s="42">
        <v>6.4</v>
      </c>
      <c r="G80" s="42">
        <v>9.4</v>
      </c>
      <c r="H80" s="42">
        <v>120</v>
      </c>
    </row>
    <row r="81" spans="1:8" ht="12" x14ac:dyDescent="0.15">
      <c r="A81" s="117" t="s">
        <v>11</v>
      </c>
      <c r="B81" s="118"/>
      <c r="C81" s="119"/>
      <c r="D81" s="22">
        <v>670</v>
      </c>
      <c r="E81" s="11">
        <f>SUM(E77:E80)</f>
        <v>34.620000000000005</v>
      </c>
      <c r="F81" s="11">
        <f>SUM(F77:F80)</f>
        <v>27.150000000000006</v>
      </c>
      <c r="G81" s="11">
        <f>SUM(G77:G80)</f>
        <v>80.860000000000014</v>
      </c>
      <c r="H81" s="11">
        <f>SUM(H77:H80)</f>
        <v>708.19</v>
      </c>
    </row>
    <row r="82" spans="1:8" ht="12.75" x14ac:dyDescent="0.15">
      <c r="A82" s="116" t="s">
        <v>12</v>
      </c>
      <c r="B82" s="116"/>
      <c r="C82" s="116"/>
      <c r="D82" s="116"/>
      <c r="E82" s="116"/>
      <c r="F82" s="116"/>
      <c r="G82" s="116"/>
      <c r="H82" s="116"/>
    </row>
    <row r="83" spans="1:8" x14ac:dyDescent="0.15">
      <c r="A83" s="27">
        <v>2024</v>
      </c>
      <c r="B83" s="25" t="s">
        <v>111</v>
      </c>
      <c r="C83" s="28" t="s">
        <v>110</v>
      </c>
      <c r="D83" s="27">
        <v>100</v>
      </c>
      <c r="E83" s="24">
        <v>3.42</v>
      </c>
      <c r="F83" s="24">
        <v>8.02</v>
      </c>
      <c r="G83" s="24">
        <v>5.82</v>
      </c>
      <c r="H83" s="24">
        <v>109.14</v>
      </c>
    </row>
    <row r="84" spans="1:8" x14ac:dyDescent="0.15">
      <c r="A84" s="25" t="s">
        <v>82</v>
      </c>
      <c r="B84" s="25" t="s">
        <v>123</v>
      </c>
      <c r="C84" s="28" t="s">
        <v>122</v>
      </c>
      <c r="D84" s="27">
        <v>250</v>
      </c>
      <c r="E84" s="24">
        <v>5.56</v>
      </c>
      <c r="F84" s="24">
        <v>3.2</v>
      </c>
      <c r="G84" s="24">
        <v>17.8</v>
      </c>
      <c r="H84" s="24">
        <v>122.25</v>
      </c>
    </row>
    <row r="85" spans="1:8" x14ac:dyDescent="0.15">
      <c r="A85" s="27">
        <v>2024</v>
      </c>
      <c r="B85" s="25" t="s">
        <v>118</v>
      </c>
      <c r="C85" s="28" t="s">
        <v>117</v>
      </c>
      <c r="D85" s="27">
        <v>120</v>
      </c>
      <c r="E85" s="24">
        <v>12.82</v>
      </c>
      <c r="F85" s="24">
        <v>16.5</v>
      </c>
      <c r="G85" s="24">
        <v>13.37</v>
      </c>
      <c r="H85" s="24">
        <v>243.5</v>
      </c>
    </row>
    <row r="86" spans="1:8" x14ac:dyDescent="0.15">
      <c r="A86" s="27">
        <v>2024</v>
      </c>
      <c r="B86" s="25" t="s">
        <v>182</v>
      </c>
      <c r="C86" s="29" t="s">
        <v>161</v>
      </c>
      <c r="D86" s="32">
        <v>180</v>
      </c>
      <c r="E86" s="24">
        <v>8.6</v>
      </c>
      <c r="F86" s="24">
        <v>5.9</v>
      </c>
      <c r="G86" s="24">
        <v>48</v>
      </c>
      <c r="H86" s="24">
        <v>279</v>
      </c>
    </row>
    <row r="87" spans="1:8" x14ac:dyDescent="0.15">
      <c r="A87" s="27" t="s">
        <v>94</v>
      </c>
      <c r="B87" s="25" t="s">
        <v>93</v>
      </c>
      <c r="C87" s="28" t="s">
        <v>62</v>
      </c>
      <c r="D87" s="27">
        <v>80</v>
      </c>
      <c r="E87" s="30">
        <v>5.2</v>
      </c>
      <c r="F87" s="30">
        <v>0.87999999999999989</v>
      </c>
      <c r="G87" s="30">
        <v>37.04</v>
      </c>
      <c r="H87" s="30">
        <v>176.88</v>
      </c>
    </row>
    <row r="88" spans="1:8" x14ac:dyDescent="0.15">
      <c r="A88" s="25" t="s">
        <v>85</v>
      </c>
      <c r="B88" s="25" t="s">
        <v>86</v>
      </c>
      <c r="C88" s="34" t="s">
        <v>55</v>
      </c>
      <c r="D88" s="27">
        <v>60</v>
      </c>
      <c r="E88" s="30">
        <v>4.5</v>
      </c>
      <c r="F88" s="31">
        <v>1.62</v>
      </c>
      <c r="G88" s="30">
        <v>31.8</v>
      </c>
      <c r="H88" s="31">
        <v>159.78</v>
      </c>
    </row>
    <row r="89" spans="1:8" ht="33.75" x14ac:dyDescent="0.15">
      <c r="A89" s="27">
        <v>2024</v>
      </c>
      <c r="B89" s="25" t="s">
        <v>103</v>
      </c>
      <c r="C89" s="34" t="s">
        <v>126</v>
      </c>
      <c r="D89" s="32">
        <v>200</v>
      </c>
      <c r="E89" s="33">
        <v>0.6</v>
      </c>
      <c r="F89" s="33">
        <v>0</v>
      </c>
      <c r="G89" s="33">
        <v>33</v>
      </c>
      <c r="H89" s="33">
        <v>136</v>
      </c>
    </row>
    <row r="90" spans="1:8" ht="12" x14ac:dyDescent="0.15">
      <c r="A90" s="117" t="s">
        <v>11</v>
      </c>
      <c r="B90" s="118"/>
      <c r="C90" s="119"/>
      <c r="D90" s="22">
        <f>SUM(D83:D89)</f>
        <v>990</v>
      </c>
      <c r="E90" s="11">
        <f>SUM(E83:E89)</f>
        <v>40.700000000000003</v>
      </c>
      <c r="F90" s="11">
        <f>SUM(F83:F89)</f>
        <v>36.119999999999997</v>
      </c>
      <c r="G90" s="11">
        <f>SUM(G83:G89)</f>
        <v>186.83</v>
      </c>
      <c r="H90" s="11">
        <f>SUM(H83:H89)</f>
        <v>1226.55</v>
      </c>
    </row>
    <row r="91" spans="1:8" ht="12.75" x14ac:dyDescent="0.15">
      <c r="A91" s="116" t="s">
        <v>13</v>
      </c>
      <c r="B91" s="116"/>
      <c r="C91" s="116"/>
      <c r="D91" s="116"/>
      <c r="E91" s="116"/>
      <c r="F91" s="116"/>
      <c r="G91" s="116"/>
      <c r="H91" s="116"/>
    </row>
    <row r="92" spans="1:8" x14ac:dyDescent="0.15">
      <c r="A92" s="25" t="s">
        <v>120</v>
      </c>
      <c r="B92" s="25" t="s">
        <v>119</v>
      </c>
      <c r="C92" s="29" t="s">
        <v>54</v>
      </c>
      <c r="D92" s="32">
        <v>100</v>
      </c>
      <c r="E92" s="33">
        <v>0.4</v>
      </c>
      <c r="F92" s="33">
        <v>0.4</v>
      </c>
      <c r="G92" s="33">
        <v>9.8000000000000007</v>
      </c>
      <c r="H92" s="33">
        <v>47</v>
      </c>
    </row>
    <row r="93" spans="1:8" x14ac:dyDescent="0.15">
      <c r="A93" s="25" t="s">
        <v>160</v>
      </c>
      <c r="B93" s="25" t="s">
        <v>136</v>
      </c>
      <c r="C93" s="59" t="s">
        <v>159</v>
      </c>
      <c r="D93" s="32">
        <v>100</v>
      </c>
      <c r="E93" s="33">
        <v>4.8499999999999996</v>
      </c>
      <c r="F93" s="33">
        <v>8.5</v>
      </c>
      <c r="G93" s="33">
        <v>45.5</v>
      </c>
      <c r="H93" s="33">
        <v>278.75</v>
      </c>
    </row>
    <row r="94" spans="1:8" x14ac:dyDescent="0.15">
      <c r="A94" s="43" t="s">
        <v>88</v>
      </c>
      <c r="B94" s="44" t="s">
        <v>87</v>
      </c>
      <c r="C94" s="45" t="s">
        <v>32</v>
      </c>
      <c r="D94" s="46">
        <v>180</v>
      </c>
      <c r="E94" s="47">
        <v>1.5</v>
      </c>
      <c r="F94" s="47">
        <v>0.9</v>
      </c>
      <c r="G94" s="47">
        <v>9.81</v>
      </c>
      <c r="H94" s="47">
        <v>53.34</v>
      </c>
    </row>
    <row r="95" spans="1:8" ht="12" x14ac:dyDescent="0.15">
      <c r="A95" s="117" t="s">
        <v>11</v>
      </c>
      <c r="B95" s="118"/>
      <c r="C95" s="119"/>
      <c r="D95" s="22">
        <v>360</v>
      </c>
      <c r="E95" s="11">
        <f>SUM(E93:E94)</f>
        <v>6.35</v>
      </c>
      <c r="F95" s="11">
        <f>SUM(F93:F94)</f>
        <v>9.4</v>
      </c>
      <c r="G95" s="11">
        <f>SUM(G93:G94)</f>
        <v>55.31</v>
      </c>
      <c r="H95" s="11">
        <f>SUM(H93:H94)</f>
        <v>332.09000000000003</v>
      </c>
    </row>
    <row r="96" spans="1:8" x14ac:dyDescent="0.15">
      <c r="A96" s="125" t="s">
        <v>14</v>
      </c>
      <c r="B96" s="122"/>
      <c r="C96" s="126"/>
      <c r="D96" s="12"/>
      <c r="E96" s="11">
        <f>SUM(E81,E90,E95)</f>
        <v>81.67</v>
      </c>
      <c r="F96" s="11">
        <f>SUM(F81,F90,F95)</f>
        <v>72.67</v>
      </c>
      <c r="G96" s="11">
        <f>SUM(G81,G90,G95)</f>
        <v>323.00000000000006</v>
      </c>
      <c r="H96" s="11">
        <f>SUM(H81,H90,H95)</f>
        <v>2266.83</v>
      </c>
    </row>
    <row r="97" spans="1:8" ht="15.75" x14ac:dyDescent="0.15">
      <c r="A97" s="115" t="s">
        <v>18</v>
      </c>
      <c r="B97" s="115"/>
      <c r="C97" s="115"/>
      <c r="D97" s="115"/>
      <c r="E97" s="115"/>
      <c r="F97" s="115"/>
      <c r="G97" s="115"/>
      <c r="H97" s="115"/>
    </row>
    <row r="98" spans="1:8" ht="12.75" x14ac:dyDescent="0.15">
      <c r="A98" s="116" t="s">
        <v>10</v>
      </c>
      <c r="B98" s="116"/>
      <c r="C98" s="116"/>
      <c r="D98" s="116"/>
      <c r="E98" s="116"/>
      <c r="F98" s="116"/>
      <c r="G98" s="116"/>
      <c r="H98" s="116"/>
    </row>
    <row r="99" spans="1:8" ht="22.5" x14ac:dyDescent="0.15">
      <c r="A99" s="27" t="s">
        <v>82</v>
      </c>
      <c r="B99" s="25" t="s">
        <v>83</v>
      </c>
      <c r="C99" s="34" t="s">
        <v>39</v>
      </c>
      <c r="D99" s="32">
        <v>130</v>
      </c>
      <c r="E99" s="24">
        <v>2.38</v>
      </c>
      <c r="F99" s="24">
        <v>4.9000000000000004</v>
      </c>
      <c r="G99" s="24">
        <v>12.47</v>
      </c>
      <c r="H99" s="24">
        <v>103.5</v>
      </c>
    </row>
    <row r="100" spans="1:8" x14ac:dyDescent="0.15">
      <c r="A100" s="27">
        <v>2024</v>
      </c>
      <c r="B100" s="25" t="s">
        <v>127</v>
      </c>
      <c r="C100" s="29" t="s">
        <v>40</v>
      </c>
      <c r="D100" s="32">
        <v>80</v>
      </c>
      <c r="E100" s="24">
        <v>6.27</v>
      </c>
      <c r="F100" s="24">
        <v>5.6</v>
      </c>
      <c r="G100" s="24">
        <v>1.45</v>
      </c>
      <c r="H100" s="24">
        <v>89.28</v>
      </c>
    </row>
    <row r="101" spans="1:8" x14ac:dyDescent="0.15">
      <c r="A101" s="25" t="s">
        <v>176</v>
      </c>
      <c r="B101" s="25" t="s">
        <v>175</v>
      </c>
      <c r="C101" s="28" t="s">
        <v>174</v>
      </c>
      <c r="D101" s="27">
        <v>35</v>
      </c>
      <c r="E101" s="24">
        <v>1.4</v>
      </c>
      <c r="F101" s="24">
        <v>9.4499999999999993</v>
      </c>
      <c r="G101" s="24">
        <v>21.7</v>
      </c>
      <c r="H101" s="24">
        <v>178.5</v>
      </c>
    </row>
    <row r="102" spans="1:8" x14ac:dyDescent="0.15">
      <c r="A102" s="25" t="s">
        <v>85</v>
      </c>
      <c r="B102" s="25" t="s">
        <v>86</v>
      </c>
      <c r="C102" s="29" t="s">
        <v>55</v>
      </c>
      <c r="D102" s="27">
        <v>40</v>
      </c>
      <c r="E102" s="30">
        <v>3</v>
      </c>
      <c r="F102" s="31">
        <v>1.08</v>
      </c>
      <c r="G102" s="30">
        <v>21.200000000000003</v>
      </c>
      <c r="H102" s="31">
        <v>106.52</v>
      </c>
    </row>
    <row r="103" spans="1:8" x14ac:dyDescent="0.15">
      <c r="A103" s="27" t="s">
        <v>88</v>
      </c>
      <c r="B103" s="25" t="s">
        <v>87</v>
      </c>
      <c r="C103" s="26" t="s">
        <v>32</v>
      </c>
      <c r="D103" s="27">
        <v>180</v>
      </c>
      <c r="E103" s="24">
        <v>1.7</v>
      </c>
      <c r="F103" s="24">
        <v>0.9</v>
      </c>
      <c r="G103" s="24">
        <v>10.23</v>
      </c>
      <c r="H103" s="24">
        <v>55.82</v>
      </c>
    </row>
    <row r="104" spans="1:8" ht="25.5" x14ac:dyDescent="0.15">
      <c r="A104" s="27" t="s">
        <v>89</v>
      </c>
      <c r="B104" s="25" t="s">
        <v>84</v>
      </c>
      <c r="C104" s="60" t="s">
        <v>167</v>
      </c>
      <c r="D104" s="27">
        <v>125</v>
      </c>
      <c r="E104" s="42">
        <v>4</v>
      </c>
      <c r="F104" s="42">
        <v>3.1</v>
      </c>
      <c r="G104" s="42">
        <v>13</v>
      </c>
      <c r="H104" s="42">
        <v>100</v>
      </c>
    </row>
    <row r="105" spans="1:8" ht="12" x14ac:dyDescent="0.15">
      <c r="A105" s="117" t="s">
        <v>11</v>
      </c>
      <c r="B105" s="118"/>
      <c r="C105" s="119"/>
      <c r="D105" s="22">
        <v>590</v>
      </c>
      <c r="E105" s="11">
        <f>SUM(E99:E104)</f>
        <v>18.75</v>
      </c>
      <c r="F105" s="11">
        <f>SUM(F99:F104)</f>
        <v>25.03</v>
      </c>
      <c r="G105" s="11">
        <f>SUM(G99:G104)</f>
        <v>80.05</v>
      </c>
      <c r="H105" s="11">
        <f>SUM(H99:H104)</f>
        <v>633.62</v>
      </c>
    </row>
    <row r="106" spans="1:8" ht="12.75" x14ac:dyDescent="0.15">
      <c r="A106" s="116" t="s">
        <v>12</v>
      </c>
      <c r="B106" s="116"/>
      <c r="C106" s="116"/>
      <c r="D106" s="116"/>
      <c r="E106" s="116"/>
      <c r="F106" s="116"/>
      <c r="G106" s="116"/>
      <c r="H106" s="116"/>
    </row>
    <row r="107" spans="1:8" x14ac:dyDescent="0.15">
      <c r="A107" s="25" t="s">
        <v>82</v>
      </c>
      <c r="B107" s="25" t="s">
        <v>129</v>
      </c>
      <c r="C107" s="28" t="s">
        <v>128</v>
      </c>
      <c r="D107" s="27">
        <v>100</v>
      </c>
      <c r="E107" s="24">
        <v>6.35</v>
      </c>
      <c r="F107" s="24">
        <v>11.48</v>
      </c>
      <c r="G107" s="24">
        <v>6.39</v>
      </c>
      <c r="H107" s="24">
        <v>154.28</v>
      </c>
    </row>
    <row r="108" spans="1:8" ht="22.5" x14ac:dyDescent="0.15">
      <c r="A108" s="27">
        <v>2024</v>
      </c>
      <c r="B108" s="25" t="s">
        <v>130</v>
      </c>
      <c r="C108" s="28" t="s">
        <v>60</v>
      </c>
      <c r="D108" s="53">
        <v>250</v>
      </c>
      <c r="E108" s="54">
        <v>5.141</v>
      </c>
      <c r="F108" s="54">
        <v>7.39</v>
      </c>
      <c r="G108" s="54">
        <v>15.5</v>
      </c>
      <c r="H108" s="54">
        <v>149.07</v>
      </c>
    </row>
    <row r="109" spans="1:8" x14ac:dyDescent="0.15">
      <c r="A109" s="27">
        <v>2008</v>
      </c>
      <c r="B109" s="25" t="s">
        <v>183</v>
      </c>
      <c r="C109" s="29" t="s">
        <v>41</v>
      </c>
      <c r="D109" s="32">
        <v>280</v>
      </c>
      <c r="E109" s="24">
        <v>21</v>
      </c>
      <c r="F109" s="24">
        <v>14.6</v>
      </c>
      <c r="G109" s="24">
        <v>16.66</v>
      </c>
      <c r="H109" s="24">
        <v>289.24</v>
      </c>
    </row>
    <row r="110" spans="1:8" x14ac:dyDescent="0.15">
      <c r="A110" s="27" t="s">
        <v>94</v>
      </c>
      <c r="B110" s="25" t="s">
        <v>93</v>
      </c>
      <c r="C110" s="28" t="s">
        <v>62</v>
      </c>
      <c r="D110" s="27">
        <v>80</v>
      </c>
      <c r="E110" s="30">
        <v>5.2</v>
      </c>
      <c r="F110" s="30">
        <v>0.87999999999999989</v>
      </c>
      <c r="G110" s="30">
        <v>37.04</v>
      </c>
      <c r="H110" s="30">
        <v>176.88</v>
      </c>
    </row>
    <row r="111" spans="1:8" x14ac:dyDescent="0.15">
      <c r="A111" s="25" t="s">
        <v>85</v>
      </c>
      <c r="B111" s="25" t="s">
        <v>86</v>
      </c>
      <c r="C111" s="34" t="s">
        <v>55</v>
      </c>
      <c r="D111" s="27">
        <v>60</v>
      </c>
      <c r="E111" s="30">
        <v>4.5</v>
      </c>
      <c r="F111" s="31">
        <v>1.62</v>
      </c>
      <c r="G111" s="30">
        <v>31.8</v>
      </c>
      <c r="H111" s="31">
        <v>159.78</v>
      </c>
    </row>
    <row r="112" spans="1:8" x14ac:dyDescent="0.15">
      <c r="A112" s="25" t="s">
        <v>82</v>
      </c>
      <c r="B112" s="25" t="s">
        <v>131</v>
      </c>
      <c r="C112" s="28" t="s">
        <v>46</v>
      </c>
      <c r="D112" s="27">
        <v>200</v>
      </c>
      <c r="E112" s="24">
        <v>0.13</v>
      </c>
      <c r="F112" s="24">
        <v>0.12</v>
      </c>
      <c r="G112" s="24">
        <v>16.98</v>
      </c>
      <c r="H112" s="24">
        <v>69.52</v>
      </c>
    </row>
    <row r="113" spans="1:8" ht="12" x14ac:dyDescent="0.15">
      <c r="A113" s="117" t="s">
        <v>11</v>
      </c>
      <c r="B113" s="118"/>
      <c r="C113" s="119"/>
      <c r="D113" s="22">
        <f>SUM(D107:D112)</f>
        <v>970</v>
      </c>
      <c r="E113" s="11">
        <f>SUM(E107:E112)</f>
        <v>42.321000000000005</v>
      </c>
      <c r="F113" s="11">
        <f>SUM(F107:F112)</f>
        <v>36.089999999999996</v>
      </c>
      <c r="G113" s="11">
        <f>SUM(G107:G112)</f>
        <v>124.37</v>
      </c>
      <c r="H113" s="11">
        <f>SUM(H107:H112)</f>
        <v>998.77</v>
      </c>
    </row>
    <row r="114" spans="1:8" ht="12.75" x14ac:dyDescent="0.15">
      <c r="A114" s="116" t="s">
        <v>13</v>
      </c>
      <c r="B114" s="116"/>
      <c r="C114" s="116"/>
      <c r="D114" s="116"/>
      <c r="E114" s="116"/>
      <c r="F114" s="116"/>
      <c r="G114" s="116"/>
      <c r="H114" s="116"/>
    </row>
    <row r="115" spans="1:8" x14ac:dyDescent="0.15">
      <c r="A115" s="27" t="s">
        <v>166</v>
      </c>
      <c r="B115" s="25" t="s">
        <v>165</v>
      </c>
      <c r="C115" s="48" t="s">
        <v>164</v>
      </c>
      <c r="D115" s="32">
        <v>100</v>
      </c>
      <c r="E115" s="33">
        <v>8.84</v>
      </c>
      <c r="F115" s="33">
        <v>8.34</v>
      </c>
      <c r="G115" s="33">
        <v>40.79</v>
      </c>
      <c r="H115" s="33">
        <v>271.58</v>
      </c>
    </row>
    <row r="116" spans="1:8" x14ac:dyDescent="0.15">
      <c r="A116" s="36">
        <v>2024</v>
      </c>
      <c r="B116" s="37" t="s">
        <v>132</v>
      </c>
      <c r="C116" s="38" t="s">
        <v>59</v>
      </c>
      <c r="D116" s="49">
        <v>200</v>
      </c>
      <c r="E116" s="42">
        <v>5.8</v>
      </c>
      <c r="F116" s="42">
        <v>5</v>
      </c>
      <c r="G116" s="42">
        <v>9.6</v>
      </c>
      <c r="H116" s="42">
        <v>106.6</v>
      </c>
    </row>
    <row r="117" spans="1:8" x14ac:dyDescent="0.15">
      <c r="A117" s="27">
        <v>2017</v>
      </c>
      <c r="B117" s="25" t="s">
        <v>119</v>
      </c>
      <c r="C117" s="28" t="s">
        <v>156</v>
      </c>
      <c r="D117" s="27">
        <v>100</v>
      </c>
      <c r="E117" s="42">
        <v>1.5</v>
      </c>
      <c r="F117" s="42">
        <v>0.5</v>
      </c>
      <c r="G117" s="42">
        <v>21</v>
      </c>
      <c r="H117" s="42">
        <v>96</v>
      </c>
    </row>
    <row r="118" spans="1:8" ht="12" x14ac:dyDescent="0.15">
      <c r="A118" s="117" t="s">
        <v>11</v>
      </c>
      <c r="B118" s="118"/>
      <c r="C118" s="119"/>
      <c r="D118" s="62">
        <f>SUM(D115:D117)</f>
        <v>400</v>
      </c>
      <c r="E118" s="11">
        <f>SUM(E115:E117)</f>
        <v>16.14</v>
      </c>
      <c r="F118" s="11">
        <f>SUM(F115:F117)</f>
        <v>13.84</v>
      </c>
      <c r="G118" s="11">
        <f>SUM(G115:G117)</f>
        <v>71.39</v>
      </c>
      <c r="H118" s="11">
        <f>SUM(H115:H117)</f>
        <v>474.17999999999995</v>
      </c>
    </row>
    <row r="119" spans="1:8" x14ac:dyDescent="0.15">
      <c r="A119" s="125" t="s">
        <v>14</v>
      </c>
      <c r="B119" s="122"/>
      <c r="C119" s="126"/>
      <c r="D119" s="12"/>
      <c r="E119" s="11">
        <f>SUM(E105,E113,E118)</f>
        <v>77.211000000000013</v>
      </c>
      <c r="F119" s="11">
        <f>SUM(F105,F113,F118)</f>
        <v>74.959999999999994</v>
      </c>
      <c r="G119" s="11">
        <f>SUM(G105,G113,G118)</f>
        <v>275.81</v>
      </c>
      <c r="H119" s="11">
        <f>SUM(H105,H113,H118)</f>
        <v>2106.5699999999997</v>
      </c>
    </row>
    <row r="120" spans="1:8" ht="15.75" x14ac:dyDescent="0.15">
      <c r="A120" s="115" t="s">
        <v>19</v>
      </c>
      <c r="B120" s="115"/>
      <c r="C120" s="115"/>
      <c r="D120" s="115"/>
      <c r="E120" s="115"/>
      <c r="F120" s="115"/>
      <c r="G120" s="115"/>
      <c r="H120" s="115"/>
    </row>
    <row r="121" spans="1:8" ht="12.75" x14ac:dyDescent="0.15">
      <c r="A121" s="116" t="s">
        <v>10</v>
      </c>
      <c r="B121" s="116"/>
      <c r="C121" s="116"/>
      <c r="D121" s="116"/>
      <c r="E121" s="116"/>
      <c r="F121" s="116"/>
      <c r="G121" s="116"/>
      <c r="H121" s="116"/>
    </row>
    <row r="122" spans="1:8" ht="22.5" x14ac:dyDescent="0.15">
      <c r="A122" s="27">
        <v>2024</v>
      </c>
      <c r="B122" s="25" t="s">
        <v>105</v>
      </c>
      <c r="C122" s="34" t="s">
        <v>58</v>
      </c>
      <c r="D122" s="32">
        <v>220</v>
      </c>
      <c r="E122" s="24">
        <v>5.22</v>
      </c>
      <c r="F122" s="24">
        <v>8.58</v>
      </c>
      <c r="G122" s="24">
        <v>27.06</v>
      </c>
      <c r="H122" s="24">
        <v>208.34</v>
      </c>
    </row>
    <row r="123" spans="1:8" x14ac:dyDescent="0.15">
      <c r="A123" s="50">
        <v>2024</v>
      </c>
      <c r="B123" s="51" t="s">
        <v>86</v>
      </c>
      <c r="C123" s="26" t="s">
        <v>57</v>
      </c>
      <c r="D123" s="27" t="s">
        <v>28</v>
      </c>
      <c r="E123" s="24">
        <v>1.63</v>
      </c>
      <c r="F123" s="24">
        <v>4.6900000000000004</v>
      </c>
      <c r="G123" s="24">
        <v>21.15</v>
      </c>
      <c r="H123" s="24">
        <v>133.06</v>
      </c>
    </row>
    <row r="124" spans="1:8" x14ac:dyDescent="0.15">
      <c r="A124" s="25" t="s">
        <v>85</v>
      </c>
      <c r="B124" s="25" t="s">
        <v>86</v>
      </c>
      <c r="C124" s="29" t="s">
        <v>55</v>
      </c>
      <c r="D124" s="27">
        <v>40</v>
      </c>
      <c r="E124" s="30">
        <v>3</v>
      </c>
      <c r="F124" s="31">
        <v>1.08</v>
      </c>
      <c r="G124" s="30">
        <v>21.200000000000003</v>
      </c>
      <c r="H124" s="31">
        <v>106.52</v>
      </c>
    </row>
    <row r="125" spans="1:8" x14ac:dyDescent="0.15">
      <c r="A125" s="25" t="s">
        <v>82</v>
      </c>
      <c r="B125" s="25" t="s">
        <v>99</v>
      </c>
      <c r="C125" s="28" t="s">
        <v>36</v>
      </c>
      <c r="D125" s="27">
        <v>180</v>
      </c>
      <c r="E125" s="24">
        <v>2.5</v>
      </c>
      <c r="F125" s="24">
        <v>2.2999999999999998</v>
      </c>
      <c r="G125" s="24">
        <v>13.14</v>
      </c>
      <c r="H125" s="24">
        <v>83.26</v>
      </c>
    </row>
    <row r="126" spans="1:8" ht="25.5" x14ac:dyDescent="0.15">
      <c r="A126" s="27" t="s">
        <v>89</v>
      </c>
      <c r="B126" s="25" t="s">
        <v>84</v>
      </c>
      <c r="C126" s="60" t="s">
        <v>167</v>
      </c>
      <c r="D126" s="27">
        <v>125</v>
      </c>
      <c r="E126" s="42">
        <v>4</v>
      </c>
      <c r="F126" s="42">
        <v>3.1</v>
      </c>
      <c r="G126" s="42">
        <v>13</v>
      </c>
      <c r="H126" s="42">
        <v>100</v>
      </c>
    </row>
    <row r="127" spans="1:8" ht="12" x14ac:dyDescent="0.15">
      <c r="A127" s="117" t="s">
        <v>11</v>
      </c>
      <c r="B127" s="118"/>
      <c r="C127" s="119"/>
      <c r="D127" s="22">
        <f>SUM(D122:D126)+40</f>
        <v>605</v>
      </c>
      <c r="E127" s="11">
        <f>SUM(E122:E126)</f>
        <v>16.350000000000001</v>
      </c>
      <c r="F127" s="11">
        <f>SUM(F122:F126)</f>
        <v>19.75</v>
      </c>
      <c r="G127" s="11">
        <f>SUM(G122:G126)</f>
        <v>95.55</v>
      </c>
      <c r="H127" s="11">
        <f>SUM(H122:H126)</f>
        <v>631.17999999999995</v>
      </c>
    </row>
    <row r="128" spans="1:8" ht="12.75" x14ac:dyDescent="0.15">
      <c r="A128" s="116" t="s">
        <v>12</v>
      </c>
      <c r="B128" s="116"/>
      <c r="C128" s="116"/>
      <c r="D128" s="116"/>
      <c r="E128" s="116"/>
      <c r="F128" s="116"/>
      <c r="G128" s="116"/>
      <c r="H128" s="116"/>
    </row>
    <row r="129" spans="1:8" x14ac:dyDescent="0.15">
      <c r="A129" s="32" t="s">
        <v>82</v>
      </c>
      <c r="B129" s="52" t="s">
        <v>137</v>
      </c>
      <c r="C129" s="29" t="s">
        <v>74</v>
      </c>
      <c r="D129" s="32">
        <v>100</v>
      </c>
      <c r="E129" s="24">
        <v>3.6</v>
      </c>
      <c r="F129" s="24">
        <v>8</v>
      </c>
      <c r="G129" s="24">
        <v>7.8</v>
      </c>
      <c r="H129" s="24">
        <v>118.4</v>
      </c>
    </row>
    <row r="130" spans="1:8" x14ac:dyDescent="0.15">
      <c r="A130" s="27">
        <v>2024</v>
      </c>
      <c r="B130" s="25" t="s">
        <v>133</v>
      </c>
      <c r="C130" s="26" t="s">
        <v>69</v>
      </c>
      <c r="D130" s="27">
        <v>250</v>
      </c>
      <c r="E130" s="24">
        <v>6.3</v>
      </c>
      <c r="F130" s="24">
        <v>5.24</v>
      </c>
      <c r="G130" s="24">
        <v>17.82</v>
      </c>
      <c r="H130" s="24">
        <v>143.66999999999999</v>
      </c>
    </row>
    <row r="131" spans="1:8" x14ac:dyDescent="0.15">
      <c r="A131" s="27">
        <v>2024</v>
      </c>
      <c r="B131" s="25" t="s">
        <v>134</v>
      </c>
      <c r="C131" s="29" t="s">
        <v>43</v>
      </c>
      <c r="D131" s="32">
        <v>280</v>
      </c>
      <c r="E131" s="24">
        <v>12.63</v>
      </c>
      <c r="F131" s="24">
        <v>21.11</v>
      </c>
      <c r="G131" s="24">
        <v>26.26</v>
      </c>
      <c r="H131" s="24">
        <v>345.58</v>
      </c>
    </row>
    <row r="132" spans="1:8" x14ac:dyDescent="0.15">
      <c r="A132" s="27" t="s">
        <v>94</v>
      </c>
      <c r="B132" s="25" t="s">
        <v>93</v>
      </c>
      <c r="C132" s="28" t="s">
        <v>62</v>
      </c>
      <c r="D132" s="27">
        <v>80</v>
      </c>
      <c r="E132" s="30">
        <v>5.2</v>
      </c>
      <c r="F132" s="30">
        <v>0.87999999999999989</v>
      </c>
      <c r="G132" s="30">
        <v>37.04</v>
      </c>
      <c r="H132" s="30">
        <v>176.88</v>
      </c>
    </row>
    <row r="133" spans="1:8" x14ac:dyDescent="0.15">
      <c r="A133" s="25" t="s">
        <v>85</v>
      </c>
      <c r="B133" s="25" t="s">
        <v>86</v>
      </c>
      <c r="C133" s="29" t="s">
        <v>55</v>
      </c>
      <c r="D133" s="27">
        <v>60</v>
      </c>
      <c r="E133" s="30">
        <v>4.5</v>
      </c>
      <c r="F133" s="31">
        <v>1.62</v>
      </c>
      <c r="G133" s="30">
        <v>31.8</v>
      </c>
      <c r="H133" s="31">
        <v>159.78</v>
      </c>
    </row>
    <row r="134" spans="1:8" ht="33.75" x14ac:dyDescent="0.15">
      <c r="A134" s="27">
        <v>2024</v>
      </c>
      <c r="B134" s="25" t="s">
        <v>103</v>
      </c>
      <c r="C134" s="26" t="s">
        <v>125</v>
      </c>
      <c r="D134" s="27">
        <v>200</v>
      </c>
      <c r="E134" s="24">
        <v>1</v>
      </c>
      <c r="F134" s="24">
        <v>0</v>
      </c>
      <c r="G134" s="24">
        <v>25.4</v>
      </c>
      <c r="H134" s="24">
        <v>110</v>
      </c>
    </row>
    <row r="135" spans="1:8" ht="12" x14ac:dyDescent="0.15">
      <c r="A135" s="117" t="s">
        <v>11</v>
      </c>
      <c r="B135" s="118"/>
      <c r="C135" s="119"/>
      <c r="D135" s="22">
        <f>SUM(D129:D134)</f>
        <v>970</v>
      </c>
      <c r="E135" s="11">
        <f>SUM(E129:E134)</f>
        <v>33.230000000000004</v>
      </c>
      <c r="F135" s="11">
        <f>SUM(F129:F134)</f>
        <v>36.85</v>
      </c>
      <c r="G135" s="11">
        <f>SUM(G129:G134)</f>
        <v>146.12</v>
      </c>
      <c r="H135" s="11">
        <f>SUM(H129:H134)</f>
        <v>1054.31</v>
      </c>
    </row>
    <row r="136" spans="1:8" ht="12.75" x14ac:dyDescent="0.15">
      <c r="A136" s="116" t="s">
        <v>13</v>
      </c>
      <c r="B136" s="116"/>
      <c r="C136" s="116"/>
      <c r="D136" s="116"/>
      <c r="E136" s="116"/>
      <c r="F136" s="116"/>
      <c r="G136" s="116"/>
      <c r="H136" s="116"/>
    </row>
    <row r="137" spans="1:8" x14ac:dyDescent="0.15">
      <c r="A137" s="25" t="s">
        <v>97</v>
      </c>
      <c r="B137" s="25" t="s">
        <v>96</v>
      </c>
      <c r="C137" s="29" t="s">
        <v>42</v>
      </c>
      <c r="D137" s="32">
        <v>100</v>
      </c>
      <c r="E137" s="33">
        <v>13.11</v>
      </c>
      <c r="F137" s="33">
        <v>10.28</v>
      </c>
      <c r="G137" s="33">
        <v>44.55</v>
      </c>
      <c r="H137" s="33">
        <v>328.63</v>
      </c>
    </row>
    <row r="138" spans="1:8" x14ac:dyDescent="0.15">
      <c r="A138" s="27" t="s">
        <v>82</v>
      </c>
      <c r="B138" s="25" t="s">
        <v>141</v>
      </c>
      <c r="C138" s="28" t="s">
        <v>44</v>
      </c>
      <c r="D138" s="27">
        <v>200</v>
      </c>
      <c r="E138" s="42">
        <v>0.11</v>
      </c>
      <c r="F138" s="42">
        <v>0.11</v>
      </c>
      <c r="G138" s="42">
        <v>14.42</v>
      </c>
      <c r="H138" s="42">
        <v>60.11</v>
      </c>
    </row>
    <row r="139" spans="1:8" x14ac:dyDescent="0.15">
      <c r="A139" s="25">
        <v>2017</v>
      </c>
      <c r="B139" s="25" t="s">
        <v>119</v>
      </c>
      <c r="C139" s="29" t="s">
        <v>53</v>
      </c>
      <c r="D139" s="27">
        <v>100</v>
      </c>
      <c r="E139" s="30">
        <v>0.9</v>
      </c>
      <c r="F139" s="31">
        <v>0.1</v>
      </c>
      <c r="G139" s="30">
        <v>9.5</v>
      </c>
      <c r="H139" s="31">
        <v>45</v>
      </c>
    </row>
    <row r="140" spans="1:8" ht="12" x14ac:dyDescent="0.15">
      <c r="A140" s="117" t="s">
        <v>11</v>
      </c>
      <c r="B140" s="118"/>
      <c r="C140" s="119"/>
      <c r="D140" s="22">
        <v>400</v>
      </c>
      <c r="E140" s="11">
        <f>SUM(E137:E139)</f>
        <v>14.12</v>
      </c>
      <c r="F140" s="11">
        <f>SUM(F137:F139)</f>
        <v>10.489999999999998</v>
      </c>
      <c r="G140" s="11">
        <f>SUM(G137:G139)</f>
        <v>68.47</v>
      </c>
      <c r="H140" s="11">
        <f>SUM(H137:H139)</f>
        <v>433.74</v>
      </c>
    </row>
    <row r="141" spans="1:8" x14ac:dyDescent="0.15">
      <c r="A141" s="125" t="s">
        <v>14</v>
      </c>
      <c r="B141" s="122"/>
      <c r="C141" s="126"/>
      <c r="D141" s="12"/>
      <c r="E141" s="11">
        <f>SUM(E127,E135,E140)</f>
        <v>63.7</v>
      </c>
      <c r="F141" s="11">
        <f>SUM(F127,F135,F140)</f>
        <v>67.09</v>
      </c>
      <c r="G141" s="11">
        <f>SUM(G127,G135,G140)</f>
        <v>310.14</v>
      </c>
      <c r="H141" s="11">
        <f>SUM(H127,H135,H140)</f>
        <v>2119.2299999999996</v>
      </c>
    </row>
    <row r="142" spans="1:8" ht="15.75" x14ac:dyDescent="0.15">
      <c r="A142" s="115" t="s">
        <v>20</v>
      </c>
      <c r="B142" s="115"/>
      <c r="C142" s="115"/>
      <c r="D142" s="115"/>
      <c r="E142" s="115"/>
      <c r="F142" s="115"/>
      <c r="G142" s="115"/>
      <c r="H142" s="115"/>
    </row>
    <row r="143" spans="1:8" ht="12.75" x14ac:dyDescent="0.15">
      <c r="A143" s="116" t="s">
        <v>10</v>
      </c>
      <c r="B143" s="116"/>
      <c r="C143" s="116"/>
      <c r="D143" s="116"/>
      <c r="E143" s="116"/>
      <c r="F143" s="116"/>
      <c r="G143" s="116"/>
      <c r="H143" s="116"/>
    </row>
    <row r="144" spans="1:8" ht="22.5" x14ac:dyDescent="0.15">
      <c r="A144" s="27">
        <v>2024</v>
      </c>
      <c r="B144" s="25" t="s">
        <v>178</v>
      </c>
      <c r="C144" s="28" t="s">
        <v>179</v>
      </c>
      <c r="D144" s="27">
        <v>220</v>
      </c>
      <c r="E144" s="24">
        <v>8.25</v>
      </c>
      <c r="F144" s="24">
        <v>13.59</v>
      </c>
      <c r="G144" s="24">
        <v>36.9</v>
      </c>
      <c r="H144" s="24">
        <v>298.89999999999998</v>
      </c>
    </row>
    <row r="145" spans="1:8" x14ac:dyDescent="0.15">
      <c r="A145" s="27" t="s">
        <v>107</v>
      </c>
      <c r="B145" s="25" t="s">
        <v>106</v>
      </c>
      <c r="C145" s="28" t="s">
        <v>65</v>
      </c>
      <c r="D145" s="25" t="s">
        <v>67</v>
      </c>
      <c r="E145" s="24">
        <v>1.55</v>
      </c>
      <c r="F145" s="24">
        <v>4.6900000000000004</v>
      </c>
      <c r="G145" s="24">
        <v>10.65</v>
      </c>
      <c r="H145" s="24">
        <v>90.76</v>
      </c>
    </row>
    <row r="146" spans="1:8" x14ac:dyDescent="0.15">
      <c r="A146" s="25" t="s">
        <v>85</v>
      </c>
      <c r="B146" s="25" t="s">
        <v>86</v>
      </c>
      <c r="C146" s="29" t="s">
        <v>55</v>
      </c>
      <c r="D146" s="27">
        <v>40</v>
      </c>
      <c r="E146" s="30">
        <v>3</v>
      </c>
      <c r="F146" s="31">
        <v>1.08</v>
      </c>
      <c r="G146" s="30">
        <v>21.200000000000003</v>
      </c>
      <c r="H146" s="31">
        <v>106.52</v>
      </c>
    </row>
    <row r="147" spans="1:8" x14ac:dyDescent="0.15">
      <c r="A147" s="25" t="s">
        <v>82</v>
      </c>
      <c r="B147" s="25" t="s">
        <v>104</v>
      </c>
      <c r="C147" s="26" t="s">
        <v>48</v>
      </c>
      <c r="D147" s="27">
        <v>180</v>
      </c>
      <c r="E147" s="24">
        <v>0.4</v>
      </c>
      <c r="F147" s="24">
        <v>0</v>
      </c>
      <c r="G147" s="24">
        <v>7.83</v>
      </c>
      <c r="H147" s="24">
        <v>32.92</v>
      </c>
    </row>
    <row r="148" spans="1:8" ht="12" x14ac:dyDescent="0.15">
      <c r="A148" s="27" t="s">
        <v>171</v>
      </c>
      <c r="B148" s="25" t="s">
        <v>170</v>
      </c>
      <c r="C148" s="69" t="s">
        <v>187</v>
      </c>
      <c r="D148" s="27">
        <v>200</v>
      </c>
      <c r="E148" s="42">
        <v>6</v>
      </c>
      <c r="F148" s="42">
        <v>6.4</v>
      </c>
      <c r="G148" s="42">
        <v>9.4</v>
      </c>
      <c r="H148" s="42">
        <v>120</v>
      </c>
    </row>
    <row r="149" spans="1:8" ht="12" x14ac:dyDescent="0.15">
      <c r="A149" s="117" t="s">
        <v>11</v>
      </c>
      <c r="B149" s="118"/>
      <c r="C149" s="119"/>
      <c r="D149" s="22">
        <f>SUM(D144:D148)+25</f>
        <v>665</v>
      </c>
      <c r="E149" s="11">
        <f>SUM(E144:E148)</f>
        <v>19.200000000000003</v>
      </c>
      <c r="F149" s="11">
        <f>SUM(F144:F148)</f>
        <v>25.759999999999998</v>
      </c>
      <c r="G149" s="11">
        <f>SUM(G144:G148)</f>
        <v>85.98</v>
      </c>
      <c r="H149" s="11">
        <f>SUM(H144:H148)</f>
        <v>649.09999999999991</v>
      </c>
    </row>
    <row r="150" spans="1:8" ht="12.75" x14ac:dyDescent="0.15">
      <c r="A150" s="116" t="s">
        <v>12</v>
      </c>
      <c r="B150" s="116"/>
      <c r="C150" s="116"/>
      <c r="D150" s="116"/>
      <c r="E150" s="116"/>
      <c r="F150" s="116"/>
      <c r="G150" s="116"/>
      <c r="H150" s="116"/>
    </row>
    <row r="151" spans="1:8" x14ac:dyDescent="0.15">
      <c r="A151" s="25">
        <v>2024</v>
      </c>
      <c r="B151" s="25" t="s">
        <v>90</v>
      </c>
      <c r="C151" s="28" t="s">
        <v>73</v>
      </c>
      <c r="D151" s="27">
        <v>100</v>
      </c>
      <c r="E151" s="24">
        <v>0.4</v>
      </c>
      <c r="F151" s="24">
        <v>10.1</v>
      </c>
      <c r="G151" s="24">
        <v>3</v>
      </c>
      <c r="H151" s="24">
        <v>106.5</v>
      </c>
    </row>
    <row r="152" spans="1:8" ht="22.5" x14ac:dyDescent="0.15">
      <c r="A152" s="27">
        <v>2024</v>
      </c>
      <c r="B152" s="25" t="s">
        <v>115</v>
      </c>
      <c r="C152" s="28" t="s">
        <v>91</v>
      </c>
      <c r="D152" s="32">
        <v>250</v>
      </c>
      <c r="E152" s="33">
        <v>4.05</v>
      </c>
      <c r="F152" s="33">
        <v>9.27</v>
      </c>
      <c r="G152" s="33">
        <v>9.81</v>
      </c>
      <c r="H152" s="33">
        <v>130.84</v>
      </c>
    </row>
    <row r="153" spans="1:8" x14ac:dyDescent="0.15">
      <c r="A153" s="27">
        <v>2024</v>
      </c>
      <c r="B153" s="25" t="s">
        <v>138</v>
      </c>
      <c r="C153" s="26" t="s">
        <v>45</v>
      </c>
      <c r="D153" s="27">
        <v>120</v>
      </c>
      <c r="E153" s="24">
        <v>16.260000000000002</v>
      </c>
      <c r="F153" s="24">
        <v>7</v>
      </c>
      <c r="G153" s="24">
        <v>21.38</v>
      </c>
      <c r="H153" s="24">
        <v>213.86</v>
      </c>
    </row>
    <row r="154" spans="1:8" x14ac:dyDescent="0.15">
      <c r="A154" s="25" t="s">
        <v>82</v>
      </c>
      <c r="B154" s="25" t="s">
        <v>140</v>
      </c>
      <c r="C154" s="28" t="s">
        <v>139</v>
      </c>
      <c r="D154" s="41">
        <v>180</v>
      </c>
      <c r="E154" s="24">
        <v>2.7</v>
      </c>
      <c r="F154" s="24">
        <v>3.71</v>
      </c>
      <c r="G154" s="24">
        <v>32.270000000000003</v>
      </c>
      <c r="H154" s="24">
        <v>173.27</v>
      </c>
    </row>
    <row r="155" spans="1:8" x14ac:dyDescent="0.15">
      <c r="A155" s="27" t="s">
        <v>94</v>
      </c>
      <c r="B155" s="25" t="s">
        <v>93</v>
      </c>
      <c r="C155" s="28" t="s">
        <v>62</v>
      </c>
      <c r="D155" s="27">
        <v>80</v>
      </c>
      <c r="E155" s="30">
        <v>5.2</v>
      </c>
      <c r="F155" s="30">
        <v>0.87999999999999989</v>
      </c>
      <c r="G155" s="30">
        <v>37.04</v>
      </c>
      <c r="H155" s="30">
        <v>176.88</v>
      </c>
    </row>
    <row r="156" spans="1:8" x14ac:dyDescent="0.15">
      <c r="A156" s="25" t="s">
        <v>85</v>
      </c>
      <c r="B156" s="25" t="s">
        <v>86</v>
      </c>
      <c r="C156" s="34" t="s">
        <v>55</v>
      </c>
      <c r="D156" s="27">
        <v>60</v>
      </c>
      <c r="E156" s="30">
        <v>4.5</v>
      </c>
      <c r="F156" s="31">
        <v>1.62</v>
      </c>
      <c r="G156" s="30">
        <v>31.8</v>
      </c>
      <c r="H156" s="31">
        <v>159.78</v>
      </c>
    </row>
    <row r="157" spans="1:8" x14ac:dyDescent="0.15">
      <c r="A157" s="25" t="s">
        <v>82</v>
      </c>
      <c r="B157" s="25" t="s">
        <v>98</v>
      </c>
      <c r="C157" s="26" t="s">
        <v>66</v>
      </c>
      <c r="D157" s="27">
        <v>200</v>
      </c>
      <c r="E157" s="24">
        <v>0.14000000000000001</v>
      </c>
      <c r="F157" s="24">
        <v>0.02</v>
      </c>
      <c r="G157" s="24">
        <v>8.26</v>
      </c>
      <c r="H157" s="24">
        <v>33.78</v>
      </c>
    </row>
    <row r="158" spans="1:8" ht="12" x14ac:dyDescent="0.15">
      <c r="A158" s="117" t="s">
        <v>11</v>
      </c>
      <c r="B158" s="118"/>
      <c r="C158" s="119"/>
      <c r="D158" s="22">
        <f>SUM(D151:D157)</f>
        <v>990</v>
      </c>
      <c r="E158" s="11">
        <f>SUM(E151:E157)</f>
        <v>33.25</v>
      </c>
      <c r="F158" s="11">
        <f>SUM(F151:F157)</f>
        <v>32.6</v>
      </c>
      <c r="G158" s="11">
        <f>SUM(G151:G157)</f>
        <v>143.56</v>
      </c>
      <c r="H158" s="11">
        <f>SUM(H151:H157)</f>
        <v>994.91</v>
      </c>
    </row>
    <row r="159" spans="1:8" ht="12.75" x14ac:dyDescent="0.15">
      <c r="A159" s="116" t="s">
        <v>13</v>
      </c>
      <c r="B159" s="116"/>
      <c r="C159" s="116"/>
      <c r="D159" s="116"/>
      <c r="E159" s="116"/>
      <c r="F159" s="116"/>
      <c r="G159" s="116"/>
      <c r="H159" s="116"/>
    </row>
    <row r="160" spans="1:8" x14ac:dyDescent="0.15">
      <c r="A160" s="27">
        <v>2024</v>
      </c>
      <c r="B160" s="25" t="s">
        <v>135</v>
      </c>
      <c r="C160" s="35" t="s">
        <v>47</v>
      </c>
      <c r="D160" s="27">
        <v>180</v>
      </c>
      <c r="E160" s="33">
        <v>9.4499999999999993</v>
      </c>
      <c r="F160" s="33">
        <v>13.4</v>
      </c>
      <c r="G160" s="33">
        <v>28.22</v>
      </c>
      <c r="H160" s="33">
        <v>285.27999999999997</v>
      </c>
    </row>
    <row r="161" spans="1:8" x14ac:dyDescent="0.15">
      <c r="A161" s="27" t="s">
        <v>85</v>
      </c>
      <c r="B161" s="25" t="s">
        <v>86</v>
      </c>
      <c r="C161" s="70" t="s">
        <v>55</v>
      </c>
      <c r="D161" s="71">
        <v>40</v>
      </c>
      <c r="E161" s="33">
        <v>3</v>
      </c>
      <c r="F161" s="33">
        <v>1.08</v>
      </c>
      <c r="G161" s="33">
        <v>21.200000000000003</v>
      </c>
      <c r="H161" s="33">
        <v>106.52</v>
      </c>
    </row>
    <row r="162" spans="1:8" x14ac:dyDescent="0.15">
      <c r="A162" s="25">
        <v>2024</v>
      </c>
      <c r="B162" s="25" t="s">
        <v>104</v>
      </c>
      <c r="C162" s="29" t="s">
        <v>76</v>
      </c>
      <c r="D162" s="32">
        <v>200</v>
      </c>
      <c r="E162" s="33">
        <v>0.46</v>
      </c>
      <c r="F162" s="33">
        <v>0.05</v>
      </c>
      <c r="G162" s="33">
        <v>10.29</v>
      </c>
      <c r="H162" s="33">
        <v>43.45</v>
      </c>
    </row>
    <row r="163" spans="1:8" x14ac:dyDescent="0.15">
      <c r="A163" s="27">
        <v>2017</v>
      </c>
      <c r="B163" s="25" t="s">
        <v>119</v>
      </c>
      <c r="C163" s="28" t="s">
        <v>188</v>
      </c>
      <c r="D163" s="27">
        <v>100</v>
      </c>
      <c r="E163" s="42">
        <v>1.5</v>
      </c>
      <c r="F163" s="42">
        <v>0.5</v>
      </c>
      <c r="G163" s="42">
        <v>21</v>
      </c>
      <c r="H163" s="42">
        <v>96</v>
      </c>
    </row>
    <row r="164" spans="1:8" ht="12" x14ac:dyDescent="0.15">
      <c r="A164" s="117" t="s">
        <v>11</v>
      </c>
      <c r="B164" s="118"/>
      <c r="C164" s="119"/>
      <c r="D164" s="22">
        <f>SUM(D160:D163)</f>
        <v>520</v>
      </c>
      <c r="E164" s="11">
        <f>SUM(E160:E163)</f>
        <v>14.41</v>
      </c>
      <c r="F164" s="11">
        <f>SUM(F160:F163)</f>
        <v>15.030000000000001</v>
      </c>
      <c r="G164" s="11">
        <f>SUM(G160:G163)</f>
        <v>80.710000000000008</v>
      </c>
      <c r="H164" s="11">
        <f>SUM(H160:H163)</f>
        <v>531.25</v>
      </c>
    </row>
    <row r="165" spans="1:8" x14ac:dyDescent="0.15">
      <c r="A165" s="125" t="s">
        <v>14</v>
      </c>
      <c r="B165" s="122"/>
      <c r="C165" s="126"/>
      <c r="D165" s="12"/>
      <c r="E165" s="11">
        <f>SUM(E149,E158,E164)</f>
        <v>66.86</v>
      </c>
      <c r="F165" s="11">
        <f>SUM(F149,F158,F164)</f>
        <v>73.39</v>
      </c>
      <c r="G165" s="11">
        <f>SUM(G149,G158,G164)</f>
        <v>310.25</v>
      </c>
      <c r="H165" s="11">
        <f>SUM(H149,H158,H164)</f>
        <v>2175.2599999999998</v>
      </c>
    </row>
    <row r="166" spans="1:8" ht="15.75" x14ac:dyDescent="0.15">
      <c r="A166" s="115" t="s">
        <v>21</v>
      </c>
      <c r="B166" s="115"/>
      <c r="C166" s="115"/>
      <c r="D166" s="115"/>
      <c r="E166" s="115"/>
      <c r="F166" s="115"/>
      <c r="G166" s="115"/>
      <c r="H166" s="115"/>
    </row>
    <row r="167" spans="1:8" ht="12.75" x14ac:dyDescent="0.15">
      <c r="A167" s="116" t="s">
        <v>10</v>
      </c>
      <c r="B167" s="116"/>
      <c r="C167" s="116"/>
      <c r="D167" s="116"/>
      <c r="E167" s="116"/>
      <c r="F167" s="116"/>
      <c r="G167" s="116"/>
      <c r="H167" s="116"/>
    </row>
    <row r="168" spans="1:8" ht="22.5" x14ac:dyDescent="0.15">
      <c r="A168" s="25" t="s">
        <v>82</v>
      </c>
      <c r="B168" s="25" t="s">
        <v>83</v>
      </c>
      <c r="C168" s="26" t="s">
        <v>31</v>
      </c>
      <c r="D168" s="27">
        <v>130</v>
      </c>
      <c r="E168" s="24">
        <v>1.8</v>
      </c>
      <c r="F168" s="24">
        <v>4.7300000000000004</v>
      </c>
      <c r="G168" s="24">
        <v>16.38</v>
      </c>
      <c r="H168" s="24">
        <v>115.33</v>
      </c>
    </row>
    <row r="169" spans="1:8" x14ac:dyDescent="0.15">
      <c r="A169" s="27">
        <v>2024</v>
      </c>
      <c r="B169" s="25" t="s">
        <v>127</v>
      </c>
      <c r="C169" s="29" t="s">
        <v>40</v>
      </c>
      <c r="D169" s="32">
        <v>80</v>
      </c>
      <c r="E169" s="24">
        <v>6.27</v>
      </c>
      <c r="F169" s="24">
        <v>5.6</v>
      </c>
      <c r="G169" s="24">
        <v>1.45</v>
      </c>
      <c r="H169" s="24">
        <v>89.28</v>
      </c>
    </row>
    <row r="170" spans="1:8" x14ac:dyDescent="0.15">
      <c r="A170" s="25" t="s">
        <v>82</v>
      </c>
      <c r="B170" s="25" t="s">
        <v>84</v>
      </c>
      <c r="C170" s="28" t="s">
        <v>64</v>
      </c>
      <c r="D170" s="27" t="s">
        <v>72</v>
      </c>
      <c r="E170" s="24">
        <v>7.3</v>
      </c>
      <c r="F170" s="24">
        <v>7.92</v>
      </c>
      <c r="G170" s="24">
        <v>10.6</v>
      </c>
      <c r="H170" s="24">
        <v>142.84</v>
      </c>
    </row>
    <row r="171" spans="1:8" x14ac:dyDescent="0.15">
      <c r="A171" s="25" t="s">
        <v>85</v>
      </c>
      <c r="B171" s="25" t="s">
        <v>86</v>
      </c>
      <c r="C171" s="29" t="s">
        <v>55</v>
      </c>
      <c r="D171" s="27">
        <v>60</v>
      </c>
      <c r="E171" s="30">
        <v>4.5</v>
      </c>
      <c r="F171" s="31">
        <v>1.62</v>
      </c>
      <c r="G171" s="30">
        <v>31.8</v>
      </c>
      <c r="H171" s="31">
        <v>159.78</v>
      </c>
    </row>
    <row r="172" spans="1:8" x14ac:dyDescent="0.15">
      <c r="A172" s="27">
        <v>2024</v>
      </c>
      <c r="B172" s="25" t="s">
        <v>109</v>
      </c>
      <c r="C172" s="28" t="s">
        <v>108</v>
      </c>
      <c r="D172" s="27">
        <v>200</v>
      </c>
      <c r="E172" s="24">
        <v>1.7</v>
      </c>
      <c r="F172" s="24">
        <v>1.1000000000000001</v>
      </c>
      <c r="G172" s="24">
        <v>13.59</v>
      </c>
      <c r="H172" s="24">
        <v>71.06</v>
      </c>
    </row>
    <row r="173" spans="1:8" ht="12" x14ac:dyDescent="0.15">
      <c r="A173" s="63">
        <v>2017</v>
      </c>
      <c r="B173" s="64" t="s">
        <v>119</v>
      </c>
      <c r="C173" s="66" t="s">
        <v>52</v>
      </c>
      <c r="D173" s="63">
        <v>100</v>
      </c>
      <c r="E173" s="65">
        <v>0.9</v>
      </c>
      <c r="F173" s="65">
        <v>0.1</v>
      </c>
      <c r="G173" s="65">
        <v>9</v>
      </c>
      <c r="H173" s="65">
        <v>44</v>
      </c>
    </row>
    <row r="174" spans="1:8" ht="12" customHeight="1" x14ac:dyDescent="0.15">
      <c r="A174" s="127" t="s">
        <v>11</v>
      </c>
      <c r="B174" s="128"/>
      <c r="C174" s="129"/>
      <c r="D174" s="22">
        <f>SUM(D168:D173)+45</f>
        <v>615</v>
      </c>
      <c r="E174" s="11">
        <f>SUM(E168:E173)</f>
        <v>22.47</v>
      </c>
      <c r="F174" s="11">
        <f>SUM(F168:F173)</f>
        <v>21.070000000000004</v>
      </c>
      <c r="G174" s="11">
        <f>SUM(G168:G173)</f>
        <v>82.820000000000007</v>
      </c>
      <c r="H174" s="11">
        <f>SUM(H168:H173)</f>
        <v>622.29</v>
      </c>
    </row>
    <row r="175" spans="1:8" ht="12.75" x14ac:dyDescent="0.15">
      <c r="A175" s="116" t="s">
        <v>12</v>
      </c>
      <c r="B175" s="116"/>
      <c r="C175" s="116"/>
      <c r="D175" s="116"/>
      <c r="E175" s="116"/>
      <c r="F175" s="116"/>
      <c r="G175" s="116"/>
      <c r="H175" s="116"/>
    </row>
    <row r="176" spans="1:8" x14ac:dyDescent="0.15">
      <c r="A176" s="27">
        <v>2024</v>
      </c>
      <c r="B176" s="25">
        <v>18</v>
      </c>
      <c r="C176" s="34" t="s">
        <v>75</v>
      </c>
      <c r="D176" s="32">
        <v>100</v>
      </c>
      <c r="E176" s="33">
        <v>0.7</v>
      </c>
      <c r="F176" s="33">
        <v>10.1</v>
      </c>
      <c r="G176" s="33">
        <v>2.2999999999999998</v>
      </c>
      <c r="H176" s="33">
        <v>102.9</v>
      </c>
    </row>
    <row r="177" spans="1:8" x14ac:dyDescent="0.15">
      <c r="A177" s="25" t="s">
        <v>82</v>
      </c>
      <c r="B177" s="25" t="s">
        <v>123</v>
      </c>
      <c r="C177" s="28" t="s">
        <v>122</v>
      </c>
      <c r="D177" s="27">
        <v>250</v>
      </c>
      <c r="E177" s="24">
        <v>5.56</v>
      </c>
      <c r="F177" s="24">
        <v>3.2</v>
      </c>
      <c r="G177" s="24">
        <v>17.8</v>
      </c>
      <c r="H177" s="24">
        <v>122.25</v>
      </c>
    </row>
    <row r="178" spans="1:8" x14ac:dyDescent="0.15">
      <c r="A178" s="27">
        <v>2024</v>
      </c>
      <c r="B178" s="25" t="s">
        <v>118</v>
      </c>
      <c r="C178" s="26" t="s">
        <v>117</v>
      </c>
      <c r="D178" s="27">
        <v>120</v>
      </c>
      <c r="E178" s="24">
        <v>14.76</v>
      </c>
      <c r="F178" s="24">
        <v>15.96</v>
      </c>
      <c r="G178" s="24">
        <v>16.989999999999998</v>
      </c>
      <c r="H178" s="24">
        <v>257.06</v>
      </c>
    </row>
    <row r="179" spans="1:8" x14ac:dyDescent="0.15">
      <c r="A179" s="27">
        <v>2024</v>
      </c>
      <c r="B179" s="25" t="s">
        <v>142</v>
      </c>
      <c r="C179" s="29" t="s">
        <v>33</v>
      </c>
      <c r="D179" s="32">
        <v>180</v>
      </c>
      <c r="E179" s="24">
        <v>3.74</v>
      </c>
      <c r="F179" s="24">
        <v>5.42</v>
      </c>
      <c r="G179" s="24">
        <v>34.25</v>
      </c>
      <c r="H179" s="24">
        <v>185.94</v>
      </c>
    </row>
    <row r="180" spans="1:8" x14ac:dyDescent="0.15">
      <c r="A180" s="27" t="s">
        <v>94</v>
      </c>
      <c r="B180" s="25" t="s">
        <v>93</v>
      </c>
      <c r="C180" s="28" t="s">
        <v>62</v>
      </c>
      <c r="D180" s="27">
        <v>80</v>
      </c>
      <c r="E180" s="30">
        <v>5.2</v>
      </c>
      <c r="F180" s="30">
        <v>0.87999999999999989</v>
      </c>
      <c r="G180" s="30">
        <v>37.04</v>
      </c>
      <c r="H180" s="30">
        <v>176.88</v>
      </c>
    </row>
    <row r="181" spans="1:8" x14ac:dyDescent="0.15">
      <c r="A181" s="25" t="s">
        <v>85</v>
      </c>
      <c r="B181" s="25" t="s">
        <v>86</v>
      </c>
      <c r="C181" s="29" t="s">
        <v>55</v>
      </c>
      <c r="D181" s="27">
        <v>60</v>
      </c>
      <c r="E181" s="30">
        <v>4.5</v>
      </c>
      <c r="F181" s="31">
        <v>1.62</v>
      </c>
      <c r="G181" s="30">
        <v>31.8</v>
      </c>
      <c r="H181" s="31">
        <v>159.78</v>
      </c>
    </row>
    <row r="182" spans="1:8" ht="33.75" x14ac:dyDescent="0.15">
      <c r="A182" s="27">
        <v>2024</v>
      </c>
      <c r="B182" s="25" t="s">
        <v>103</v>
      </c>
      <c r="C182" s="34" t="s">
        <v>126</v>
      </c>
      <c r="D182" s="32">
        <v>200</v>
      </c>
      <c r="E182" s="33">
        <v>0.6</v>
      </c>
      <c r="F182" s="33">
        <v>0</v>
      </c>
      <c r="G182" s="33">
        <v>33</v>
      </c>
      <c r="H182" s="33">
        <v>136</v>
      </c>
    </row>
    <row r="183" spans="1:8" ht="12" x14ac:dyDescent="0.15">
      <c r="A183" s="117" t="s">
        <v>11</v>
      </c>
      <c r="B183" s="118"/>
      <c r="C183" s="119"/>
      <c r="D183" s="22">
        <f>SUM(D176:D182)</f>
        <v>990</v>
      </c>
      <c r="E183" s="11">
        <f>SUM(E176:E182)</f>
        <v>35.059999999999995</v>
      </c>
      <c r="F183" s="11">
        <f>SUM(F176:F182)</f>
        <v>37.18</v>
      </c>
      <c r="G183" s="11">
        <f>SUM(G176:G182)</f>
        <v>173.18</v>
      </c>
      <c r="H183" s="11">
        <f>SUM(H176:H182)</f>
        <v>1140.81</v>
      </c>
    </row>
    <row r="184" spans="1:8" ht="12.75" x14ac:dyDescent="0.15">
      <c r="A184" s="116" t="s">
        <v>13</v>
      </c>
      <c r="B184" s="116"/>
      <c r="C184" s="116"/>
      <c r="D184" s="116"/>
      <c r="E184" s="116"/>
      <c r="F184" s="116"/>
      <c r="G184" s="116"/>
      <c r="H184" s="116"/>
    </row>
    <row r="185" spans="1:8" x14ac:dyDescent="0.15">
      <c r="A185" s="27">
        <v>2024</v>
      </c>
      <c r="B185" s="25" t="s">
        <v>185</v>
      </c>
      <c r="C185" s="28" t="s">
        <v>172</v>
      </c>
      <c r="D185" s="27">
        <v>100</v>
      </c>
      <c r="E185" s="42">
        <v>5.3</v>
      </c>
      <c r="F185" s="42">
        <v>2</v>
      </c>
      <c r="G185" s="42">
        <v>62</v>
      </c>
      <c r="H185" s="42">
        <v>292</v>
      </c>
    </row>
    <row r="186" spans="1:8" x14ac:dyDescent="0.15">
      <c r="A186" s="27" t="s">
        <v>176</v>
      </c>
      <c r="B186" s="25" t="s">
        <v>175</v>
      </c>
      <c r="C186" s="29" t="s">
        <v>174</v>
      </c>
      <c r="D186" s="32">
        <v>70</v>
      </c>
      <c r="E186" s="42">
        <v>2.8</v>
      </c>
      <c r="F186" s="42">
        <v>18.899999999999999</v>
      </c>
      <c r="G186" s="42">
        <v>43.4</v>
      </c>
      <c r="H186" s="42">
        <v>357</v>
      </c>
    </row>
    <row r="187" spans="1:8" x14ac:dyDescent="0.15">
      <c r="A187" s="27">
        <v>2024</v>
      </c>
      <c r="B187" s="25" t="s">
        <v>143</v>
      </c>
      <c r="C187" s="28" t="s">
        <v>37</v>
      </c>
      <c r="D187" s="27">
        <v>200</v>
      </c>
      <c r="E187" s="42">
        <v>0.24</v>
      </c>
      <c r="F187" s="42">
        <v>0.01</v>
      </c>
      <c r="G187" s="42">
        <v>7.52</v>
      </c>
      <c r="H187" s="42">
        <v>31.13</v>
      </c>
    </row>
    <row r="188" spans="1:8" ht="12" x14ac:dyDescent="0.15">
      <c r="A188" s="117" t="s">
        <v>11</v>
      </c>
      <c r="B188" s="118"/>
      <c r="C188" s="119"/>
      <c r="D188" s="22">
        <v>370</v>
      </c>
      <c r="E188" s="11">
        <f>SUM(E185:E187)</f>
        <v>8.34</v>
      </c>
      <c r="F188" s="11">
        <f>SUM(F185:F187)</f>
        <v>20.91</v>
      </c>
      <c r="G188" s="11">
        <f>SUM(G185:G187)</f>
        <v>112.92</v>
      </c>
      <c r="H188" s="11">
        <f>SUM(H185:H187)</f>
        <v>680.13</v>
      </c>
    </row>
    <row r="189" spans="1:8" x14ac:dyDescent="0.15">
      <c r="A189" s="125" t="s">
        <v>14</v>
      </c>
      <c r="B189" s="122"/>
      <c r="C189" s="126"/>
      <c r="D189" s="12"/>
      <c r="E189" s="11">
        <f>SUM(E174,E183,E188)</f>
        <v>65.86999999999999</v>
      </c>
      <c r="F189" s="11">
        <f>SUM(F174,F183,F188)</f>
        <v>79.16</v>
      </c>
      <c r="G189" s="11">
        <f>SUM(G174,G183,G188)</f>
        <v>368.92</v>
      </c>
      <c r="H189" s="11">
        <f>SUM(H174,H183,H188)</f>
        <v>2443.23</v>
      </c>
    </row>
    <row r="190" spans="1:8" ht="15.75" x14ac:dyDescent="0.15">
      <c r="A190" s="115" t="s">
        <v>22</v>
      </c>
      <c r="B190" s="115"/>
      <c r="C190" s="115"/>
      <c r="D190" s="115"/>
      <c r="E190" s="115"/>
      <c r="F190" s="115"/>
      <c r="G190" s="115"/>
      <c r="H190" s="115"/>
    </row>
    <row r="191" spans="1:8" ht="12.75" x14ac:dyDescent="0.15">
      <c r="A191" s="116" t="s">
        <v>10</v>
      </c>
      <c r="B191" s="116"/>
      <c r="C191" s="116"/>
      <c r="D191" s="116"/>
      <c r="E191" s="116"/>
      <c r="F191" s="116"/>
      <c r="G191" s="116"/>
      <c r="H191" s="116"/>
    </row>
    <row r="192" spans="1:8" x14ac:dyDescent="0.15">
      <c r="A192" s="27" t="s">
        <v>145</v>
      </c>
      <c r="B192" s="25" t="s">
        <v>144</v>
      </c>
      <c r="C192" s="29" t="s">
        <v>35</v>
      </c>
      <c r="D192" s="32">
        <v>220</v>
      </c>
      <c r="E192" s="24">
        <v>7.39</v>
      </c>
      <c r="F192" s="24">
        <v>8.98</v>
      </c>
      <c r="G192" s="24">
        <v>39.42</v>
      </c>
      <c r="H192" s="24">
        <v>282.64999999999998</v>
      </c>
    </row>
    <row r="193" spans="1:8" x14ac:dyDescent="0.15">
      <c r="A193" s="27">
        <v>2024</v>
      </c>
      <c r="B193" s="25" t="s">
        <v>146</v>
      </c>
      <c r="C193" s="34" t="s">
        <v>63</v>
      </c>
      <c r="D193" s="32">
        <v>40</v>
      </c>
      <c r="E193" s="24">
        <v>5.08</v>
      </c>
      <c r="F193" s="24">
        <v>4.5999999999999996</v>
      </c>
      <c r="G193" s="24">
        <v>0.28000000000000003</v>
      </c>
      <c r="H193" s="24">
        <v>62.84</v>
      </c>
    </row>
    <row r="194" spans="1:8" x14ac:dyDescent="0.15">
      <c r="A194" s="25" t="s">
        <v>85</v>
      </c>
      <c r="B194" s="25" t="s">
        <v>86</v>
      </c>
      <c r="C194" s="29" t="s">
        <v>55</v>
      </c>
      <c r="D194" s="27">
        <v>40</v>
      </c>
      <c r="E194" s="30">
        <v>3</v>
      </c>
      <c r="F194" s="31">
        <v>1.08</v>
      </c>
      <c r="G194" s="30">
        <v>21.200000000000003</v>
      </c>
      <c r="H194" s="31">
        <v>106.52</v>
      </c>
    </row>
    <row r="195" spans="1:8" x14ac:dyDescent="0.15">
      <c r="A195" s="25" t="s">
        <v>82</v>
      </c>
      <c r="B195" s="25" t="s">
        <v>99</v>
      </c>
      <c r="C195" s="28" t="s">
        <v>36</v>
      </c>
      <c r="D195" s="27">
        <v>180</v>
      </c>
      <c r="E195" s="24">
        <v>2.5</v>
      </c>
      <c r="F195" s="24">
        <v>2.2999999999999998</v>
      </c>
      <c r="G195" s="24">
        <v>13.14</v>
      </c>
      <c r="H195" s="24">
        <v>83.26</v>
      </c>
    </row>
    <row r="196" spans="1:8" ht="25.5" x14ac:dyDescent="0.15">
      <c r="A196" s="27" t="s">
        <v>89</v>
      </c>
      <c r="B196" s="25" t="s">
        <v>84</v>
      </c>
      <c r="C196" s="60" t="s">
        <v>167</v>
      </c>
      <c r="D196" s="27">
        <v>125</v>
      </c>
      <c r="E196" s="42">
        <v>4</v>
      </c>
      <c r="F196" s="42">
        <v>3.1</v>
      </c>
      <c r="G196" s="42">
        <v>13</v>
      </c>
      <c r="H196" s="42">
        <v>100</v>
      </c>
    </row>
    <row r="197" spans="1:8" ht="12" x14ac:dyDescent="0.15">
      <c r="A197" s="117" t="s">
        <v>11</v>
      </c>
      <c r="B197" s="118"/>
      <c r="C197" s="119"/>
      <c r="D197" s="22">
        <f>SUM(D192:D196)</f>
        <v>605</v>
      </c>
      <c r="E197" s="11">
        <f>SUM(E192:E196)</f>
        <v>21.97</v>
      </c>
      <c r="F197" s="11">
        <f>SUM(F192:F196)</f>
        <v>20.060000000000002</v>
      </c>
      <c r="G197" s="11">
        <f>SUM(G192:G196)</f>
        <v>87.04</v>
      </c>
      <c r="H197" s="11">
        <f>SUM(H192:H196)</f>
        <v>635.27</v>
      </c>
    </row>
    <row r="198" spans="1:8" ht="12.75" x14ac:dyDescent="0.15">
      <c r="A198" s="116" t="s">
        <v>12</v>
      </c>
      <c r="B198" s="116"/>
      <c r="C198" s="116"/>
      <c r="D198" s="116"/>
      <c r="E198" s="116"/>
      <c r="F198" s="116"/>
      <c r="G198" s="116"/>
      <c r="H198" s="116"/>
    </row>
    <row r="199" spans="1:8" x14ac:dyDescent="0.15">
      <c r="A199" s="25" t="s">
        <v>82</v>
      </c>
      <c r="B199" s="25" t="s">
        <v>129</v>
      </c>
      <c r="C199" s="28" t="s">
        <v>128</v>
      </c>
      <c r="D199" s="27">
        <v>100</v>
      </c>
      <c r="E199" s="24">
        <v>6.35</v>
      </c>
      <c r="F199" s="24">
        <v>11.48</v>
      </c>
      <c r="G199" s="24">
        <v>6.39</v>
      </c>
      <c r="H199" s="24">
        <v>154.28</v>
      </c>
    </row>
    <row r="200" spans="1:8" x14ac:dyDescent="0.15">
      <c r="A200" s="27">
        <v>2024</v>
      </c>
      <c r="B200" s="25" t="s">
        <v>147</v>
      </c>
      <c r="C200" s="26" t="s">
        <v>61</v>
      </c>
      <c r="D200" s="57">
        <v>250</v>
      </c>
      <c r="E200" s="58">
        <v>4.87</v>
      </c>
      <c r="F200" s="58">
        <v>8.19</v>
      </c>
      <c r="G200" s="58">
        <v>11.38</v>
      </c>
      <c r="H200" s="58">
        <v>130.76</v>
      </c>
    </row>
    <row r="201" spans="1:8" x14ac:dyDescent="0.15">
      <c r="A201" s="27" t="s">
        <v>149</v>
      </c>
      <c r="B201" s="25" t="s">
        <v>148</v>
      </c>
      <c r="C201" s="34" t="s">
        <v>50</v>
      </c>
      <c r="D201" s="32">
        <v>120</v>
      </c>
      <c r="E201" s="24">
        <v>11.28</v>
      </c>
      <c r="F201" s="24">
        <v>14.16</v>
      </c>
      <c r="G201" s="24">
        <v>10.8</v>
      </c>
      <c r="H201" s="24">
        <v>185.76</v>
      </c>
    </row>
    <row r="202" spans="1:8" x14ac:dyDescent="0.15">
      <c r="A202" s="27">
        <v>2024</v>
      </c>
      <c r="B202" s="25" t="s">
        <v>112</v>
      </c>
      <c r="C202" s="29" t="s">
        <v>29</v>
      </c>
      <c r="D202" s="32">
        <v>180</v>
      </c>
      <c r="E202" s="24">
        <v>2.6</v>
      </c>
      <c r="F202" s="24">
        <v>5.58</v>
      </c>
      <c r="G202" s="24">
        <v>25.07</v>
      </c>
      <c r="H202" s="24">
        <v>150.88999999999999</v>
      </c>
    </row>
    <row r="203" spans="1:8" x14ac:dyDescent="0.15">
      <c r="A203" s="27" t="s">
        <v>94</v>
      </c>
      <c r="B203" s="25" t="s">
        <v>93</v>
      </c>
      <c r="C203" s="28" t="s">
        <v>62</v>
      </c>
      <c r="D203" s="27">
        <v>80</v>
      </c>
      <c r="E203" s="30">
        <v>5.2</v>
      </c>
      <c r="F203" s="30">
        <v>0.87999999999999989</v>
      </c>
      <c r="G203" s="30">
        <v>37.04</v>
      </c>
      <c r="H203" s="30">
        <v>176.88</v>
      </c>
    </row>
    <row r="204" spans="1:8" x14ac:dyDescent="0.15">
      <c r="A204" s="25" t="s">
        <v>85</v>
      </c>
      <c r="B204" s="25" t="s">
        <v>86</v>
      </c>
      <c r="C204" s="29" t="s">
        <v>55</v>
      </c>
      <c r="D204" s="27">
        <v>60</v>
      </c>
      <c r="E204" s="30">
        <v>4.5</v>
      </c>
      <c r="F204" s="31">
        <v>1.62</v>
      </c>
      <c r="G204" s="30">
        <v>31.8</v>
      </c>
      <c r="H204" s="31">
        <v>159.78</v>
      </c>
    </row>
    <row r="205" spans="1:8" x14ac:dyDescent="0.15">
      <c r="A205" s="27">
        <v>2024</v>
      </c>
      <c r="B205" s="25" t="s">
        <v>95</v>
      </c>
      <c r="C205" s="29" t="s">
        <v>38</v>
      </c>
      <c r="D205" s="27">
        <v>200</v>
      </c>
      <c r="E205" s="24">
        <v>1.05</v>
      </c>
      <c r="F205" s="24">
        <v>0.06</v>
      </c>
      <c r="G205" s="24">
        <v>25.02</v>
      </c>
      <c r="H205" s="24">
        <v>104.82</v>
      </c>
    </row>
    <row r="206" spans="1:8" ht="12" x14ac:dyDescent="0.15">
      <c r="A206" s="117" t="s">
        <v>11</v>
      </c>
      <c r="B206" s="118"/>
      <c r="C206" s="119"/>
      <c r="D206" s="22">
        <f>SUM(D199:D205)</f>
        <v>990</v>
      </c>
      <c r="E206" s="11">
        <f>SUM(E199:E205)</f>
        <v>35.849999999999994</v>
      </c>
      <c r="F206" s="11">
        <f>SUM(F199:F205)</f>
        <v>41.97</v>
      </c>
      <c r="G206" s="11">
        <f>SUM(G199:G205)</f>
        <v>147.5</v>
      </c>
      <c r="H206" s="11">
        <f>SUM(H199:H205)</f>
        <v>1063.1699999999998</v>
      </c>
    </row>
    <row r="207" spans="1:8" ht="12.75" x14ac:dyDescent="0.15">
      <c r="A207" s="116" t="s">
        <v>13</v>
      </c>
      <c r="B207" s="116"/>
      <c r="C207" s="116"/>
      <c r="D207" s="116"/>
      <c r="E207" s="116"/>
      <c r="F207" s="116"/>
      <c r="G207" s="116"/>
      <c r="H207" s="124"/>
    </row>
    <row r="208" spans="1:8" x14ac:dyDescent="0.15">
      <c r="A208" s="27">
        <v>2024</v>
      </c>
      <c r="B208" s="25" t="s">
        <v>186</v>
      </c>
      <c r="C208" s="48" t="s">
        <v>173</v>
      </c>
      <c r="D208" s="32">
        <v>100</v>
      </c>
      <c r="E208" s="33">
        <v>8.6999999999999993</v>
      </c>
      <c r="F208" s="33">
        <v>1.8</v>
      </c>
      <c r="G208" s="33">
        <v>51.9</v>
      </c>
      <c r="H208" s="33">
        <v>296</v>
      </c>
    </row>
    <row r="209" spans="1:8" ht="33.75" x14ac:dyDescent="0.15">
      <c r="A209" s="27">
        <v>2024</v>
      </c>
      <c r="B209" s="25" t="s">
        <v>103</v>
      </c>
      <c r="C209" s="35" t="s">
        <v>125</v>
      </c>
      <c r="D209" s="27">
        <v>200</v>
      </c>
      <c r="E209" s="42">
        <v>1</v>
      </c>
      <c r="F209" s="42">
        <v>0</v>
      </c>
      <c r="G209" s="42">
        <v>25.4</v>
      </c>
      <c r="H209" s="42">
        <v>110</v>
      </c>
    </row>
    <row r="210" spans="1:8" x14ac:dyDescent="0.15">
      <c r="A210" s="27">
        <v>2017</v>
      </c>
      <c r="B210" s="25" t="s">
        <v>119</v>
      </c>
      <c r="C210" s="29" t="s">
        <v>54</v>
      </c>
      <c r="D210" s="32">
        <v>100</v>
      </c>
      <c r="E210" s="33">
        <v>1.5</v>
      </c>
      <c r="F210" s="33">
        <v>0.5</v>
      </c>
      <c r="G210" s="33">
        <v>21</v>
      </c>
      <c r="H210" s="33">
        <v>96</v>
      </c>
    </row>
    <row r="211" spans="1:8" ht="12" x14ac:dyDescent="0.15">
      <c r="A211" s="117" t="s">
        <v>11</v>
      </c>
      <c r="B211" s="118"/>
      <c r="C211" s="119"/>
      <c r="D211" s="22">
        <f>SUM(D208:D210)</f>
        <v>400</v>
      </c>
      <c r="E211" s="11">
        <f>SUM(E208:E210)</f>
        <v>11.2</v>
      </c>
      <c r="F211" s="11">
        <f>SUM(F208:F210)</f>
        <v>2.2999999999999998</v>
      </c>
      <c r="G211" s="11">
        <f>SUM(G208:G210)</f>
        <v>98.3</v>
      </c>
      <c r="H211" s="11">
        <f>SUM(H208:H210)</f>
        <v>502</v>
      </c>
    </row>
    <row r="212" spans="1:8" x14ac:dyDescent="0.15">
      <c r="A212" s="125" t="s">
        <v>14</v>
      </c>
      <c r="B212" s="122"/>
      <c r="C212" s="126"/>
      <c r="D212" s="12"/>
      <c r="E212" s="11">
        <f>SUM(E197,E206,E211)</f>
        <v>69.02</v>
      </c>
      <c r="F212" s="11">
        <f>SUM(F197,F206,F211)</f>
        <v>64.33</v>
      </c>
      <c r="G212" s="11">
        <f>SUM(G197,G206,G211)</f>
        <v>332.84000000000003</v>
      </c>
      <c r="H212" s="11">
        <f>SUM(H197,H206,H211)</f>
        <v>2200.4399999999996</v>
      </c>
    </row>
    <row r="213" spans="1:8" ht="15.75" x14ac:dyDescent="0.15">
      <c r="A213" s="115" t="s">
        <v>23</v>
      </c>
      <c r="B213" s="115"/>
      <c r="C213" s="115"/>
      <c r="D213" s="115"/>
      <c r="E213" s="115"/>
      <c r="F213" s="115"/>
      <c r="G213" s="115"/>
      <c r="H213" s="115"/>
    </row>
    <row r="214" spans="1:8" ht="12.75" x14ac:dyDescent="0.15">
      <c r="A214" s="116" t="s">
        <v>10</v>
      </c>
      <c r="B214" s="116"/>
      <c r="C214" s="116"/>
      <c r="D214" s="116"/>
      <c r="E214" s="116"/>
      <c r="F214" s="116"/>
      <c r="G214" s="116"/>
      <c r="H214" s="116"/>
    </row>
    <row r="215" spans="1:8" ht="22.5" x14ac:dyDescent="0.15">
      <c r="A215" s="27">
        <v>2024</v>
      </c>
      <c r="B215" s="25" t="s">
        <v>114</v>
      </c>
      <c r="C215" s="28" t="s">
        <v>157</v>
      </c>
      <c r="D215" s="27" t="s">
        <v>168</v>
      </c>
      <c r="E215" s="24">
        <v>25.17</v>
      </c>
      <c r="F215" s="24">
        <v>19.66</v>
      </c>
      <c r="G215" s="24">
        <v>42.28</v>
      </c>
      <c r="H215" s="24">
        <v>447.86</v>
      </c>
    </row>
    <row r="216" spans="1:8" x14ac:dyDescent="0.15">
      <c r="A216" s="25" t="s">
        <v>85</v>
      </c>
      <c r="B216" s="25" t="s">
        <v>86</v>
      </c>
      <c r="C216" s="34" t="s">
        <v>55</v>
      </c>
      <c r="D216" s="27">
        <v>60</v>
      </c>
      <c r="E216" s="30">
        <v>4.5</v>
      </c>
      <c r="F216" s="31">
        <v>1.62</v>
      </c>
      <c r="G216" s="30">
        <v>31.8</v>
      </c>
      <c r="H216" s="31">
        <v>159.78</v>
      </c>
    </row>
    <row r="217" spans="1:8" x14ac:dyDescent="0.15">
      <c r="A217" s="27" t="s">
        <v>82</v>
      </c>
      <c r="B217" s="25" t="s">
        <v>104</v>
      </c>
      <c r="C217" s="26" t="s">
        <v>48</v>
      </c>
      <c r="D217" s="27">
        <v>180</v>
      </c>
      <c r="E217" s="42">
        <v>0.4</v>
      </c>
      <c r="F217" s="42">
        <v>0</v>
      </c>
      <c r="G217" s="42">
        <v>7.83</v>
      </c>
      <c r="H217" s="42">
        <v>32.92</v>
      </c>
    </row>
    <row r="218" spans="1:8" ht="12" x14ac:dyDescent="0.15">
      <c r="A218" s="27" t="s">
        <v>171</v>
      </c>
      <c r="B218" s="25" t="s">
        <v>170</v>
      </c>
      <c r="C218" s="69" t="s">
        <v>187</v>
      </c>
      <c r="D218" s="27">
        <v>200</v>
      </c>
      <c r="E218" s="42">
        <v>6</v>
      </c>
      <c r="F218" s="42">
        <v>6.4</v>
      </c>
      <c r="G218" s="42">
        <v>9.4</v>
      </c>
      <c r="H218" s="42">
        <v>120</v>
      </c>
    </row>
    <row r="219" spans="1:8" ht="12" x14ac:dyDescent="0.15">
      <c r="A219" s="117" t="s">
        <v>11</v>
      </c>
      <c r="B219" s="118"/>
      <c r="C219" s="119"/>
      <c r="D219" s="22">
        <v>615</v>
      </c>
      <c r="E219" s="11">
        <f>SUM(E215:E218)</f>
        <v>36.07</v>
      </c>
      <c r="F219" s="11">
        <f>SUM(F215:F218)</f>
        <v>27.68</v>
      </c>
      <c r="G219" s="11">
        <f>SUM(G215:G218)</f>
        <v>91.31</v>
      </c>
      <c r="H219" s="11">
        <f>SUM(H215:H218)</f>
        <v>760.56</v>
      </c>
    </row>
    <row r="220" spans="1:8" ht="12.75" x14ac:dyDescent="0.15">
      <c r="A220" s="116" t="s">
        <v>12</v>
      </c>
      <c r="B220" s="116"/>
      <c r="C220" s="116"/>
      <c r="D220" s="116"/>
      <c r="E220" s="116"/>
      <c r="F220" s="116"/>
      <c r="G220" s="116"/>
      <c r="H220" s="116"/>
    </row>
    <row r="221" spans="1:8" x14ac:dyDescent="0.15">
      <c r="A221" s="27">
        <v>2024</v>
      </c>
      <c r="B221" s="27" t="s">
        <v>111</v>
      </c>
      <c r="C221" s="28" t="s">
        <v>110</v>
      </c>
      <c r="D221" s="27">
        <v>100</v>
      </c>
      <c r="E221" s="24">
        <v>3.42</v>
      </c>
      <c r="F221" s="24">
        <v>8.02</v>
      </c>
      <c r="G221" s="24">
        <v>5.82</v>
      </c>
      <c r="H221" s="24">
        <v>109.14</v>
      </c>
    </row>
    <row r="222" spans="1:8" ht="22.5" x14ac:dyDescent="0.15">
      <c r="A222" s="27">
        <v>2024</v>
      </c>
      <c r="B222" s="25" t="s">
        <v>130</v>
      </c>
      <c r="C222" s="28" t="s">
        <v>60</v>
      </c>
      <c r="D222" s="53">
        <v>250</v>
      </c>
      <c r="E222" s="54">
        <v>5.141</v>
      </c>
      <c r="F222" s="54">
        <v>7.39</v>
      </c>
      <c r="G222" s="54">
        <v>15.5</v>
      </c>
      <c r="H222" s="54">
        <v>149.07</v>
      </c>
    </row>
    <row r="223" spans="1:8" x14ac:dyDescent="0.15">
      <c r="A223" s="27">
        <v>2024</v>
      </c>
      <c r="B223" s="25" t="s">
        <v>150</v>
      </c>
      <c r="C223" s="28" t="s">
        <v>70</v>
      </c>
      <c r="D223" s="27">
        <v>120</v>
      </c>
      <c r="E223" s="24">
        <v>15.41</v>
      </c>
      <c r="F223" s="24">
        <v>11.57</v>
      </c>
      <c r="G223" s="24">
        <v>10.18</v>
      </c>
      <c r="H223" s="24">
        <v>206.45</v>
      </c>
    </row>
    <row r="224" spans="1:8" x14ac:dyDescent="0.15">
      <c r="A224" s="27">
        <v>2024</v>
      </c>
      <c r="B224" s="25" t="s">
        <v>163</v>
      </c>
      <c r="C224" s="28" t="s">
        <v>162</v>
      </c>
      <c r="D224" s="27">
        <v>180</v>
      </c>
      <c r="E224" s="24">
        <v>4.3</v>
      </c>
      <c r="F224" s="24">
        <v>6.4</v>
      </c>
      <c r="G224" s="24">
        <v>43.8</v>
      </c>
      <c r="H224" s="24">
        <v>250</v>
      </c>
    </row>
    <row r="225" spans="1:8" x14ac:dyDescent="0.15">
      <c r="A225" s="27" t="s">
        <v>94</v>
      </c>
      <c r="B225" s="25" t="s">
        <v>93</v>
      </c>
      <c r="C225" s="28" t="s">
        <v>62</v>
      </c>
      <c r="D225" s="27">
        <v>80</v>
      </c>
      <c r="E225" s="30">
        <v>5.2</v>
      </c>
      <c r="F225" s="30">
        <v>0.87999999999999989</v>
      </c>
      <c r="G225" s="30">
        <v>37.04</v>
      </c>
      <c r="H225" s="30">
        <v>176.88</v>
      </c>
    </row>
    <row r="226" spans="1:8" x14ac:dyDescent="0.15">
      <c r="A226" s="25" t="s">
        <v>85</v>
      </c>
      <c r="B226" s="25" t="s">
        <v>86</v>
      </c>
      <c r="C226" s="34" t="s">
        <v>55</v>
      </c>
      <c r="D226" s="27">
        <v>60</v>
      </c>
      <c r="E226" s="30">
        <v>4.5</v>
      </c>
      <c r="F226" s="31">
        <v>1.62</v>
      </c>
      <c r="G226" s="30">
        <v>31.8</v>
      </c>
      <c r="H226" s="31">
        <v>159.78</v>
      </c>
    </row>
    <row r="227" spans="1:8" ht="33.75" x14ac:dyDescent="0.15">
      <c r="A227" s="27">
        <v>2024</v>
      </c>
      <c r="B227" s="25" t="s">
        <v>103</v>
      </c>
      <c r="C227" s="26" t="s">
        <v>124</v>
      </c>
      <c r="D227" s="32">
        <v>200</v>
      </c>
      <c r="E227" s="33">
        <v>1</v>
      </c>
      <c r="F227" s="33">
        <v>0.2</v>
      </c>
      <c r="G227" s="33">
        <v>20.2</v>
      </c>
      <c r="H227" s="33">
        <v>92</v>
      </c>
    </row>
    <row r="228" spans="1:8" ht="12" x14ac:dyDescent="0.15">
      <c r="A228" s="117" t="s">
        <v>11</v>
      </c>
      <c r="B228" s="118"/>
      <c r="C228" s="119"/>
      <c r="D228" s="22">
        <f>SUM(D221:D227)</f>
        <v>990</v>
      </c>
      <c r="E228" s="11">
        <f>SUM(E221:E227)</f>
        <v>38.971000000000004</v>
      </c>
      <c r="F228" s="11">
        <f>SUM(F221:F227)</f>
        <v>36.080000000000005</v>
      </c>
      <c r="G228" s="11">
        <f>SUM(G221:G227)</f>
        <v>164.34</v>
      </c>
      <c r="H228" s="11">
        <f>SUM(H221:H227)</f>
        <v>1143.32</v>
      </c>
    </row>
    <row r="229" spans="1:8" ht="12.75" x14ac:dyDescent="0.15">
      <c r="A229" s="116" t="s">
        <v>13</v>
      </c>
      <c r="B229" s="116"/>
      <c r="C229" s="116"/>
      <c r="D229" s="116"/>
      <c r="E229" s="116"/>
      <c r="F229" s="116"/>
      <c r="G229" s="116"/>
      <c r="H229" s="116"/>
    </row>
    <row r="230" spans="1:8" x14ac:dyDescent="0.15">
      <c r="A230" s="36" t="s">
        <v>166</v>
      </c>
      <c r="B230" s="37" t="s">
        <v>165</v>
      </c>
      <c r="C230" s="38" t="s">
        <v>164</v>
      </c>
      <c r="D230" s="49">
        <v>100</v>
      </c>
      <c r="E230" s="42">
        <v>8.84</v>
      </c>
      <c r="F230" s="42">
        <v>8.34</v>
      </c>
      <c r="G230" s="42">
        <v>40.79</v>
      </c>
      <c r="H230" s="42">
        <v>271.58</v>
      </c>
    </row>
    <row r="231" spans="1:8" ht="12" x14ac:dyDescent="0.15">
      <c r="A231" s="36">
        <v>2024</v>
      </c>
      <c r="B231" s="37" t="s">
        <v>98</v>
      </c>
      <c r="C231" s="61" t="s">
        <v>34</v>
      </c>
      <c r="D231" s="49">
        <v>200</v>
      </c>
      <c r="E231" s="42">
        <v>0.2</v>
      </c>
      <c r="F231" s="42">
        <v>0.04</v>
      </c>
      <c r="G231" s="42">
        <v>14.76</v>
      </c>
      <c r="H231" s="42">
        <v>60.2</v>
      </c>
    </row>
    <row r="232" spans="1:8" x14ac:dyDescent="0.15">
      <c r="A232" s="36">
        <v>2017</v>
      </c>
      <c r="B232" s="37" t="s">
        <v>119</v>
      </c>
      <c r="C232" s="38" t="s">
        <v>156</v>
      </c>
      <c r="D232" s="49">
        <v>100</v>
      </c>
      <c r="E232" s="42">
        <v>1.5</v>
      </c>
      <c r="F232" s="42">
        <v>0.5</v>
      </c>
      <c r="G232" s="42">
        <v>21</v>
      </c>
      <c r="H232" s="42">
        <v>96</v>
      </c>
    </row>
    <row r="233" spans="1:8" ht="12" x14ac:dyDescent="0.15">
      <c r="A233" s="117" t="s">
        <v>11</v>
      </c>
      <c r="B233" s="118"/>
      <c r="C233" s="119"/>
      <c r="D233" s="22">
        <v>400</v>
      </c>
      <c r="E233" s="11">
        <f>SUM(E230:E232)</f>
        <v>10.54</v>
      </c>
      <c r="F233" s="11">
        <f>SUM(F230:F232)</f>
        <v>8.879999999999999</v>
      </c>
      <c r="G233" s="11">
        <f>SUM(G230:G232)</f>
        <v>76.55</v>
      </c>
      <c r="H233" s="11">
        <f>SUM(H230:H232)</f>
        <v>427.78</v>
      </c>
    </row>
    <row r="234" spans="1:8" ht="14.25" customHeight="1" x14ac:dyDescent="0.15">
      <c r="A234" s="117" t="s">
        <v>14</v>
      </c>
      <c r="B234" s="118"/>
      <c r="C234" s="118"/>
      <c r="D234" s="119"/>
      <c r="E234" s="11">
        <f>SUM(E219,E228,E233)</f>
        <v>85.580999999999989</v>
      </c>
      <c r="F234" s="11">
        <f>SUM(F219,F228,F233)</f>
        <v>72.64</v>
      </c>
      <c r="G234" s="11">
        <f>SUM(G219,G228,G233)</f>
        <v>332.2</v>
      </c>
      <c r="H234" s="11">
        <f>SUM(H219,H228,H233)</f>
        <v>2331.66</v>
      </c>
    </row>
    <row r="235" spans="1:8" ht="14.25" customHeight="1" x14ac:dyDescent="0.15">
      <c r="A235" s="120" t="s">
        <v>24</v>
      </c>
      <c r="B235" s="120"/>
      <c r="C235" s="120"/>
      <c r="D235" s="120"/>
      <c r="E235" s="11">
        <f>SUM(E28,E51,E74,E96,E119,E141,E165,E189,E212,E234)</f>
        <v>693.21199999999999</v>
      </c>
      <c r="F235" s="11">
        <f>SUM(F28,F51,F74,F96,F119,F141,F165,F189,F212,F234)</f>
        <v>712.94999999999993</v>
      </c>
      <c r="G235" s="11">
        <f>SUM(G28,G51,G74,G96,G119,G141,G165,G189,G212,G234)</f>
        <v>3185.36</v>
      </c>
      <c r="H235" s="11">
        <f>SUM(H28,H51,H74,H96,H119,H141,H165,H189,H212,H234)</f>
        <v>21915.46</v>
      </c>
    </row>
    <row r="236" spans="1:8" ht="14.25" customHeight="1" x14ac:dyDescent="0.15">
      <c r="A236" s="121" t="s">
        <v>25</v>
      </c>
      <c r="B236" s="122"/>
      <c r="C236" s="122"/>
      <c r="D236" s="123"/>
      <c r="E236" s="14">
        <f>E235/10</f>
        <v>69.321200000000005</v>
      </c>
      <c r="F236" s="14">
        <f t="shared" ref="F236:H236" si="0">F235/10</f>
        <v>71.294999999999987</v>
      </c>
      <c r="G236" s="14">
        <f t="shared" si="0"/>
        <v>318.536</v>
      </c>
      <c r="H236" s="14">
        <f t="shared" si="0"/>
        <v>2191.5459999999998</v>
      </c>
    </row>
    <row r="237" spans="1:8" ht="12.75" customHeight="1" x14ac:dyDescent="0.15"/>
    <row r="238" spans="1:8" s="55" customFormat="1" ht="13.5" customHeight="1" x14ac:dyDescent="0.15">
      <c r="A238" s="73" t="s">
        <v>151</v>
      </c>
      <c r="B238" s="73"/>
      <c r="C238" s="73"/>
      <c r="D238" s="73"/>
      <c r="E238" s="73"/>
      <c r="F238" s="73"/>
      <c r="G238" s="73"/>
      <c r="H238" s="73"/>
    </row>
    <row r="239" spans="1:8" s="56" customFormat="1" ht="25.5" customHeight="1" x14ac:dyDescent="0.15">
      <c r="A239" s="73" t="s">
        <v>152</v>
      </c>
      <c r="B239" s="73"/>
      <c r="C239" s="73"/>
      <c r="D239" s="73"/>
      <c r="E239" s="73"/>
      <c r="F239" s="73"/>
      <c r="G239" s="73"/>
      <c r="H239" s="73"/>
    </row>
    <row r="240" spans="1:8" s="55" customFormat="1" ht="19.5" customHeight="1" x14ac:dyDescent="0.15">
      <c r="A240" s="73" t="s">
        <v>153</v>
      </c>
      <c r="B240" s="73"/>
      <c r="C240" s="73"/>
      <c r="D240" s="73"/>
      <c r="E240" s="73"/>
      <c r="F240" s="73"/>
      <c r="G240" s="73"/>
      <c r="H240" s="73"/>
    </row>
    <row r="241" spans="1:8" s="55" customFormat="1" ht="19.5" customHeight="1" x14ac:dyDescent="0.15">
      <c r="A241" s="73" t="s">
        <v>184</v>
      </c>
      <c r="B241" s="73"/>
      <c r="C241" s="73"/>
      <c r="D241" s="73"/>
      <c r="E241" s="73"/>
      <c r="F241" s="73"/>
      <c r="G241" s="73"/>
      <c r="H241" s="73"/>
    </row>
    <row r="242" spans="1:8" s="55" customFormat="1" ht="19.5" customHeight="1" x14ac:dyDescent="0.15">
      <c r="A242" s="73" t="s">
        <v>26</v>
      </c>
      <c r="B242" s="73"/>
      <c r="C242" s="73"/>
      <c r="D242" s="73"/>
      <c r="E242" s="73"/>
      <c r="F242" s="73"/>
      <c r="G242" s="73"/>
      <c r="H242" s="73"/>
    </row>
    <row r="243" spans="1:8" s="55" customFormat="1" ht="19.5" customHeight="1" x14ac:dyDescent="0.15">
      <c r="A243" s="73"/>
      <c r="B243" s="73"/>
      <c r="C243" s="73"/>
      <c r="D243" s="73"/>
      <c r="E243" s="73"/>
      <c r="F243" s="73"/>
      <c r="G243" s="73"/>
      <c r="H243" s="73"/>
    </row>
    <row r="244" spans="1:8" s="55" customFormat="1" ht="15" customHeight="1" x14ac:dyDescent="0.15">
      <c r="A244" s="73"/>
      <c r="B244" s="73"/>
      <c r="C244" s="73"/>
      <c r="D244" s="73"/>
      <c r="E244" s="73"/>
      <c r="F244" s="73"/>
      <c r="G244" s="73"/>
      <c r="H244" s="73"/>
    </row>
    <row r="245" spans="1:8" s="55" customFormat="1" ht="19.5" customHeight="1" x14ac:dyDescent="0.15">
      <c r="A245" s="73"/>
      <c r="B245" s="73"/>
      <c r="C245" s="73"/>
      <c r="D245" s="73"/>
      <c r="E245" s="73"/>
      <c r="F245" s="73"/>
      <c r="G245" s="73"/>
      <c r="H245" s="73"/>
    </row>
    <row r="246" spans="1:8" s="19" customFormat="1" ht="32.25" customHeight="1" x14ac:dyDescent="0.25">
      <c r="A246" s="74"/>
      <c r="B246" s="74"/>
      <c r="C246" s="74"/>
      <c r="D246" s="74"/>
      <c r="E246" s="74"/>
      <c r="F246" s="74"/>
      <c r="G246" s="74"/>
      <c r="H246" s="74"/>
    </row>
    <row r="247" spans="1:8" s="55" customFormat="1" ht="19.5" customHeight="1" x14ac:dyDescent="0.15">
      <c r="A247" s="73"/>
      <c r="B247" s="73"/>
      <c r="C247" s="73"/>
      <c r="D247" s="73"/>
      <c r="E247" s="73"/>
      <c r="F247" s="73"/>
      <c r="G247" s="73"/>
      <c r="H247" s="73"/>
    </row>
    <row r="248" spans="1:8" s="18" customFormat="1" ht="11.25" customHeight="1" x14ac:dyDescent="0.2">
      <c r="A248" s="16"/>
      <c r="B248" s="16"/>
      <c r="C248" s="16"/>
      <c r="D248" s="16"/>
      <c r="E248" s="17"/>
      <c r="F248" s="17"/>
      <c r="G248" s="17"/>
      <c r="H248" s="17"/>
    </row>
    <row r="249" spans="1:8" ht="30" customHeight="1" x14ac:dyDescent="0.15">
      <c r="A249" s="114"/>
      <c r="B249" s="114"/>
      <c r="C249" s="114"/>
      <c r="D249" s="114"/>
      <c r="E249" s="114"/>
      <c r="F249" s="114"/>
      <c r="G249" s="114"/>
      <c r="H249" s="114"/>
    </row>
  </sheetData>
  <mergeCells count="106">
    <mergeCell ref="A1:C1"/>
    <mergeCell ref="D1:H1"/>
    <mergeCell ref="A2:C2"/>
    <mergeCell ref="D2:H2"/>
    <mergeCell ref="A3:C3"/>
    <mergeCell ref="D3:H3"/>
    <mergeCell ref="A27:C27"/>
    <mergeCell ref="A28:C28"/>
    <mergeCell ref="A29:H29"/>
    <mergeCell ref="A7:H7"/>
    <mergeCell ref="A8:H8"/>
    <mergeCell ref="A14:C14"/>
    <mergeCell ref="A4:H4"/>
    <mergeCell ref="A5:A6"/>
    <mergeCell ref="B5:B6"/>
    <mergeCell ref="C5:C6"/>
    <mergeCell ref="D5:D6"/>
    <mergeCell ref="E5:G5"/>
    <mergeCell ref="H5:H6"/>
    <mergeCell ref="A30:H30"/>
    <mergeCell ref="A36:C36"/>
    <mergeCell ref="A37:H37"/>
    <mergeCell ref="A15:H15"/>
    <mergeCell ref="A22:C22"/>
    <mergeCell ref="A23:H23"/>
    <mergeCell ref="A59:C59"/>
    <mergeCell ref="A60:H60"/>
    <mergeCell ref="A68:C68"/>
    <mergeCell ref="A69:H69"/>
    <mergeCell ref="A73:C73"/>
    <mergeCell ref="A74:C74"/>
    <mergeCell ref="A45:C45"/>
    <mergeCell ref="A46:H46"/>
    <mergeCell ref="A50:C50"/>
    <mergeCell ref="A51:C51"/>
    <mergeCell ref="A52:H52"/>
    <mergeCell ref="A53:H53"/>
    <mergeCell ref="A95:C95"/>
    <mergeCell ref="A96:C96"/>
    <mergeCell ref="A97:H97"/>
    <mergeCell ref="A98:H98"/>
    <mergeCell ref="A105:C105"/>
    <mergeCell ref="A106:H106"/>
    <mergeCell ref="A75:H75"/>
    <mergeCell ref="A76:H76"/>
    <mergeCell ref="A81:C81"/>
    <mergeCell ref="A82:H82"/>
    <mergeCell ref="A90:C90"/>
    <mergeCell ref="A91:H91"/>
    <mergeCell ref="A127:C127"/>
    <mergeCell ref="A128:H128"/>
    <mergeCell ref="A135:C135"/>
    <mergeCell ref="A136:H136"/>
    <mergeCell ref="A140:C140"/>
    <mergeCell ref="A141:C141"/>
    <mergeCell ref="A113:C113"/>
    <mergeCell ref="A114:H114"/>
    <mergeCell ref="A118:C118"/>
    <mergeCell ref="A119:C119"/>
    <mergeCell ref="A120:H120"/>
    <mergeCell ref="A121:H121"/>
    <mergeCell ref="A164:C164"/>
    <mergeCell ref="A165:C165"/>
    <mergeCell ref="A166:H166"/>
    <mergeCell ref="A167:H167"/>
    <mergeCell ref="A174:C174"/>
    <mergeCell ref="A175:H175"/>
    <mergeCell ref="A142:H142"/>
    <mergeCell ref="A143:H143"/>
    <mergeCell ref="A149:C149"/>
    <mergeCell ref="A150:H150"/>
    <mergeCell ref="A158:C158"/>
    <mergeCell ref="A159:H159"/>
    <mergeCell ref="A197:C197"/>
    <mergeCell ref="A198:H198"/>
    <mergeCell ref="A206:C206"/>
    <mergeCell ref="A207:H207"/>
    <mergeCell ref="A211:C211"/>
    <mergeCell ref="A212:C212"/>
    <mergeCell ref="A183:C183"/>
    <mergeCell ref="A184:H184"/>
    <mergeCell ref="A188:C188"/>
    <mergeCell ref="A189:C189"/>
    <mergeCell ref="A190:H190"/>
    <mergeCell ref="A191:H191"/>
    <mergeCell ref="A249:H249"/>
    <mergeCell ref="A243:H243"/>
    <mergeCell ref="A244:H244"/>
    <mergeCell ref="A245:H245"/>
    <mergeCell ref="A246:H246"/>
    <mergeCell ref="A247:H247"/>
    <mergeCell ref="A213:H213"/>
    <mergeCell ref="A214:H214"/>
    <mergeCell ref="A219:C219"/>
    <mergeCell ref="A220:H220"/>
    <mergeCell ref="A228:C228"/>
    <mergeCell ref="A229:H229"/>
    <mergeCell ref="A233:C233"/>
    <mergeCell ref="A234:D234"/>
    <mergeCell ref="A235:D235"/>
    <mergeCell ref="A236:D236"/>
    <mergeCell ref="A238:H238"/>
    <mergeCell ref="A239:H239"/>
    <mergeCell ref="A240:H240"/>
    <mergeCell ref="A241:H241"/>
    <mergeCell ref="A242:H242"/>
  </mergeCells>
  <pageMargins left="0.39370078740157483" right="0.39370078740157483" top="0.39370078740157483" bottom="0.39370078740157483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лагерь лето мл</vt:lpstr>
      <vt:lpstr>лагерь лето ст</vt:lpstr>
      <vt:lpstr>'лагерь лето мл'!Область_печати</vt:lpstr>
      <vt:lpstr>'лагерь лето ст'!Область_печати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Козлова Мария Львовна</dc:creator>
  <cp:lastModifiedBy>PC72</cp:lastModifiedBy>
  <cp:lastPrinted>2026-06-10T07:31:23Z</cp:lastPrinted>
  <dcterms:created xsi:type="dcterms:W3CDTF">2022-04-22T14:39:29Z</dcterms:created>
  <dcterms:modified xsi:type="dcterms:W3CDTF">2026-06-11T07:42:43Z</dcterms:modified>
</cp:coreProperties>
</file>