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ЛАГЕРЬ 2026\Орлята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1" l="1"/>
  <c r="O13" i="1"/>
  <c r="O14" i="1"/>
  <c r="O15" i="1"/>
  <c r="O16" i="1"/>
  <c r="O17" i="1"/>
  <c r="O18" i="1"/>
  <c r="O11" i="1"/>
  <c r="O19" i="1" l="1"/>
  <c r="M11" i="1"/>
  <c r="K11" i="1" s="1"/>
  <c r="L11" i="1" s="1"/>
  <c r="M12" i="1"/>
  <c r="K12" i="1" s="1"/>
  <c r="L12" i="1" s="1"/>
  <c r="M13" i="1"/>
  <c r="K13" i="1" s="1"/>
  <c r="L13" i="1" s="1"/>
  <c r="M14" i="1"/>
  <c r="K14" i="1" s="1"/>
  <c r="L14" i="1" s="1"/>
  <c r="M15" i="1"/>
  <c r="M16" i="1"/>
  <c r="M17" i="1"/>
  <c r="M18" i="1"/>
  <c r="K18" i="1" s="1"/>
  <c r="L18" i="1" s="1"/>
  <c r="K17" i="1" l="1"/>
  <c r="L17" i="1" s="1"/>
  <c r="K16" i="1"/>
  <c r="L16" i="1" s="1"/>
  <c r="K15" i="1"/>
  <c r="L15" i="1" s="1"/>
</calcChain>
</file>

<file path=xl/sharedStrings.xml><?xml version="1.0" encoding="utf-8"?>
<sst xmlns="http://schemas.openxmlformats.org/spreadsheetml/2006/main" count="41" uniqueCount="33">
  <si>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</si>
  <si>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</si>
  <si>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</si>
  <si>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</si>
  <si>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</si>
  <si>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</si>
  <si>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</si>
  <si>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</si>
  <si>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</si>
  <si>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</si>
  <si>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</si>
  <si>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</si>
  <si>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</si>
  <si>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</si>
  <si>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</si>
  <si>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</si>
  <si>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</si>
  <si>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</si>
  <si>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</si>
  <si>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</si>
  <si>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</si>
  <si>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</si>
  <si>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шт</t>
  </si>
  <si>
    <t>Блокнот «Орлята России»</t>
  </si>
  <si>
    <t>3D-стикер «Орлята России»</t>
  </si>
  <si>
    <t>Бумага для цветной лазерной печати</t>
  </si>
  <si>
    <t>Элемент первичный и батарея первичных элементов</t>
  </si>
  <si>
    <t xml:space="preserve">Элемент первичный и батарея первичных элементов тип 2 </t>
  </si>
  <si>
    <t>Пленка для ламинирования тип 7</t>
  </si>
  <si>
    <t>Комплект наклеек «Орлята России»</t>
  </si>
  <si>
    <t>Папка картонная тип 1</t>
  </si>
  <si>
    <t>100-р</t>
  </si>
  <si>
    <t>На основании проведенного анализа рынка и расчетов, НМЦК(ЦК) составляет: 38856,92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</si>
</sst>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4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9" xfId="0" applyFont="1" applyBorder="1" applyAlignment="1">
      <alignment horizontal="right" vertical="top"/>
    </xf>
    <xf numFmtId="0" fontId="3" fillId="0" borderId="8" xfId="0" applyFont="1" applyBorder="1" applyAlignment="1">
      <alignment horizontal="left" vertical="top" wrapText="1" indent="1"/>
    </xf>
    <xf numFmtId="0" fontId="3" fillId="0" borderId="10" xfId="0" applyFont="1" applyBorder="1" applyAlignment="1">
      <alignment horizontal="left" vertical="top" wrapText="1" indent="1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11</xdr:col>
      <xdr:colOff>687946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abSelected="1" topLeftCell="A13" zoomScale="60" zoomScaleNormal="60" workbookViewId="0">
      <selection activeCell="A21" sqref="A21:H21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9" width="14.8984375" style="2" customWidth="1"/>
    <col min="10" max="10" width="9.09765625" style="2" customWidth="1"/>
    <col min="11" max="11" width="14.19921875" style="2" customWidth="1"/>
    <col min="12" max="13" width="11.19921875" style="2" customWidth="1"/>
    <col min="14" max="14" width="14.59765625" style="3" customWidth="1"/>
    <col min="15" max="15" width="15.5" style="2" customWidth="1"/>
    <col min="16" max="16384" width="10.796875" style="2"/>
  </cols>
  <sheetData>
    <row r="1" spans="1:15" ht="22.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52.5" customHeight="1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5" ht="24.75" customHeight="1">
      <c r="A3" s="47" t="s">
        <v>1</v>
      </c>
      <c r="B3" s="47"/>
      <c r="C3" s="47" t="s">
        <v>2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97.5" customHeight="1">
      <c r="A4" s="48" t="s">
        <v>3</v>
      </c>
      <c r="B4" s="48"/>
      <c r="C4" s="48" t="s">
        <v>4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31.5" customHeight="1">
      <c r="A5" s="4"/>
      <c r="B5" s="5" t="s">
        <v>5</v>
      </c>
      <c r="C5" s="4"/>
      <c r="D5" s="4"/>
      <c r="E5" s="4"/>
      <c r="F5" s="4"/>
      <c r="G5" s="4"/>
      <c r="H5" s="4"/>
      <c r="I5" s="37"/>
      <c r="J5" s="4"/>
      <c r="K5" s="4"/>
      <c r="L5" s="4"/>
      <c r="M5" s="4"/>
      <c r="N5" s="18"/>
      <c r="O5" s="4"/>
    </row>
    <row r="6" spans="1:15" ht="13.95" hidden="1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15" ht="36.450000000000003" customHeight="1"/>
    <row r="8" spans="1:15" ht="249" customHeight="1">
      <c r="A8" s="6"/>
      <c r="B8" s="7"/>
      <c r="C8" s="8"/>
      <c r="D8" s="9"/>
      <c r="E8" s="9"/>
      <c r="F8" s="7"/>
      <c r="G8" s="10"/>
      <c r="H8" s="10"/>
      <c r="I8" s="10"/>
      <c r="J8" s="10"/>
      <c r="K8" s="9"/>
      <c r="L8" s="9"/>
      <c r="M8" s="9"/>
      <c r="N8" s="19"/>
      <c r="O8" s="9"/>
    </row>
    <row r="9" spans="1:15" ht="38.549999999999997" customHeight="1">
      <c r="A9" s="62" t="s">
        <v>6</v>
      </c>
      <c r="B9" s="64" t="s">
        <v>7</v>
      </c>
      <c r="C9" s="65"/>
      <c r="D9" s="55" t="s">
        <v>8</v>
      </c>
      <c r="E9" s="55" t="s">
        <v>9</v>
      </c>
      <c r="F9" s="50" t="s">
        <v>10</v>
      </c>
      <c r="G9" s="51"/>
      <c r="H9" s="51"/>
      <c r="I9" s="51"/>
      <c r="J9" s="52"/>
      <c r="K9" s="55" t="s">
        <v>11</v>
      </c>
      <c r="L9" s="55" t="s">
        <v>12</v>
      </c>
      <c r="M9" s="55" t="s">
        <v>13</v>
      </c>
      <c r="N9" s="57" t="s">
        <v>14</v>
      </c>
      <c r="O9" s="55" t="s">
        <v>15</v>
      </c>
    </row>
    <row r="10" spans="1:15" ht="155.4" customHeight="1">
      <c r="A10" s="63"/>
      <c r="B10" s="66"/>
      <c r="C10" s="67"/>
      <c r="D10" s="56"/>
      <c r="E10" s="56"/>
      <c r="F10" s="11" t="s">
        <v>16</v>
      </c>
      <c r="G10" s="11" t="s">
        <v>17</v>
      </c>
      <c r="H10" s="11" t="s">
        <v>18</v>
      </c>
      <c r="I10" s="43" t="s">
        <v>31</v>
      </c>
      <c r="J10" s="20" t="s">
        <v>19</v>
      </c>
      <c r="K10" s="56"/>
      <c r="L10" s="56"/>
      <c r="M10" s="56"/>
      <c r="N10" s="58"/>
      <c r="O10" s="59"/>
    </row>
    <row r="11" spans="1:15" ht="42.6" customHeight="1">
      <c r="A11" s="33">
        <v>1</v>
      </c>
      <c r="B11" s="34" t="s">
        <v>23</v>
      </c>
      <c r="C11" s="35"/>
      <c r="D11" s="40" t="s">
        <v>22</v>
      </c>
      <c r="E11" s="42">
        <v>120</v>
      </c>
      <c r="F11" s="32">
        <v>94.5</v>
      </c>
      <c r="G11" s="32">
        <v>149</v>
      </c>
      <c r="H11" s="32">
        <v>130</v>
      </c>
      <c r="I11" s="44"/>
      <c r="J11" s="36">
        <v>3</v>
      </c>
      <c r="K11" s="21">
        <f t="shared" ref="K11:K18" si="0">SQRT(((SUM((POWER(F11-M11,2)),(POWER(G11-M11,2)),(POWER(H11-M11,2)))/(J11-1))))</f>
        <v>27.663152387246107</v>
      </c>
      <c r="L11" s="22">
        <f t="shared" ref="L11:L18" si="1">(K11*100)/M11</f>
        <v>22.2193995078282</v>
      </c>
      <c r="M11" s="23">
        <f t="shared" ref="M11:M18" si="2">ROUND((F11+G11+H11)/3,2)</f>
        <v>124.5</v>
      </c>
      <c r="N11" s="24">
        <v>94.5</v>
      </c>
      <c r="O11" s="23">
        <f t="shared" ref="O11:O18" si="3">N11*E11</f>
        <v>11340</v>
      </c>
    </row>
    <row r="12" spans="1:15" ht="60.6" customHeight="1">
      <c r="A12" s="33">
        <v>2</v>
      </c>
      <c r="B12" s="39" t="s">
        <v>24</v>
      </c>
      <c r="C12" s="35"/>
      <c r="D12" s="40" t="s">
        <v>22</v>
      </c>
      <c r="E12" s="42">
        <v>120</v>
      </c>
      <c r="F12" s="32">
        <v>36.75</v>
      </c>
      <c r="G12" s="32">
        <v>50</v>
      </c>
      <c r="H12" s="32">
        <v>67</v>
      </c>
      <c r="I12" s="44"/>
      <c r="J12" s="36">
        <v>3</v>
      </c>
      <c r="K12" s="21">
        <f t="shared" si="0"/>
        <v>15.16369018412075</v>
      </c>
      <c r="L12" s="22">
        <f t="shared" si="1"/>
        <v>29.587688164138047</v>
      </c>
      <c r="M12" s="23">
        <f t="shared" si="2"/>
        <v>51.25</v>
      </c>
      <c r="N12" s="24">
        <v>36.75</v>
      </c>
      <c r="O12" s="23">
        <f t="shared" si="3"/>
        <v>4410</v>
      </c>
    </row>
    <row r="13" spans="1:15" ht="92.4" customHeight="1">
      <c r="A13" s="33">
        <v>3</v>
      </c>
      <c r="B13" s="39" t="s">
        <v>25</v>
      </c>
      <c r="C13" s="35"/>
      <c r="D13" s="40" t="s">
        <v>22</v>
      </c>
      <c r="E13" s="42">
        <v>2</v>
      </c>
      <c r="F13" s="32">
        <v>8400</v>
      </c>
      <c r="G13" s="32">
        <v>8033</v>
      </c>
      <c r="H13" s="32">
        <v>8050</v>
      </c>
      <c r="I13" s="44"/>
      <c r="J13" s="36">
        <v>3</v>
      </c>
      <c r="K13" s="21">
        <f t="shared" si="0"/>
        <v>207.15453169071634</v>
      </c>
      <c r="L13" s="22">
        <f t="shared" si="1"/>
        <v>2.5383474046160557</v>
      </c>
      <c r="M13" s="23">
        <f t="shared" si="2"/>
        <v>8161</v>
      </c>
      <c r="N13" s="24">
        <v>8033</v>
      </c>
      <c r="O13" s="23">
        <f t="shared" si="3"/>
        <v>16066</v>
      </c>
    </row>
    <row r="14" spans="1:15" ht="92.4" customHeight="1">
      <c r="A14" s="33">
        <v>4</v>
      </c>
      <c r="B14" s="39" t="s">
        <v>26</v>
      </c>
      <c r="C14" s="35"/>
      <c r="D14" s="40" t="s">
        <v>22</v>
      </c>
      <c r="E14" s="42">
        <v>40</v>
      </c>
      <c r="F14" s="32">
        <v>52.5</v>
      </c>
      <c r="G14" s="32">
        <v>92</v>
      </c>
      <c r="H14" s="32">
        <v>81</v>
      </c>
      <c r="I14" s="44"/>
      <c r="J14" s="36">
        <v>3</v>
      </c>
      <c r="K14" s="21">
        <f t="shared" si="0"/>
        <v>20.385861522143234</v>
      </c>
      <c r="L14" s="22">
        <f t="shared" si="1"/>
        <v>27.11967742735564</v>
      </c>
      <c r="M14" s="23">
        <f t="shared" si="2"/>
        <v>75.17</v>
      </c>
      <c r="N14" s="24">
        <v>52.5</v>
      </c>
      <c r="O14" s="23">
        <f t="shared" si="3"/>
        <v>2100</v>
      </c>
    </row>
    <row r="15" spans="1:15" ht="92.4" customHeight="1">
      <c r="A15" s="33">
        <v>5</v>
      </c>
      <c r="B15" s="39" t="s">
        <v>27</v>
      </c>
      <c r="C15" s="35"/>
      <c r="D15" s="40" t="s">
        <v>22</v>
      </c>
      <c r="E15" s="42">
        <v>24</v>
      </c>
      <c r="F15" s="41">
        <v>42</v>
      </c>
      <c r="G15" s="32">
        <v>65</v>
      </c>
      <c r="H15" s="32">
        <v>71</v>
      </c>
      <c r="I15" s="44"/>
      <c r="J15" s="36">
        <v>3</v>
      </c>
      <c r="K15" s="21">
        <f t="shared" si="0"/>
        <v>15.307950548652814</v>
      </c>
      <c r="L15" s="22">
        <f t="shared" si="1"/>
        <v>25.801366169986203</v>
      </c>
      <c r="M15" s="23">
        <f t="shared" si="2"/>
        <v>59.33</v>
      </c>
      <c r="N15" s="24">
        <v>42</v>
      </c>
      <c r="O15" s="23">
        <f t="shared" si="3"/>
        <v>1008</v>
      </c>
    </row>
    <row r="16" spans="1:15" ht="92.4" customHeight="1">
      <c r="A16" s="33">
        <v>6</v>
      </c>
      <c r="B16" s="34" t="s">
        <v>28</v>
      </c>
      <c r="C16" s="35"/>
      <c r="D16" s="40" t="s">
        <v>22</v>
      </c>
      <c r="E16" s="42">
        <v>2</v>
      </c>
      <c r="F16" s="32">
        <v>630</v>
      </c>
      <c r="G16" s="32">
        <v>653</v>
      </c>
      <c r="H16" s="32">
        <v>628</v>
      </c>
      <c r="I16" s="44"/>
      <c r="J16" s="36">
        <v>3</v>
      </c>
      <c r="K16" s="21">
        <f t="shared" si="0"/>
        <v>13.892443989449804</v>
      </c>
      <c r="L16" s="22">
        <f t="shared" si="1"/>
        <v>2.1809174237754796</v>
      </c>
      <c r="M16" s="23">
        <f t="shared" si="2"/>
        <v>637</v>
      </c>
      <c r="N16" s="24">
        <v>628</v>
      </c>
      <c r="O16" s="23">
        <f t="shared" si="3"/>
        <v>1256</v>
      </c>
    </row>
    <row r="17" spans="1:15" ht="92.4" customHeight="1">
      <c r="A17" s="33">
        <v>7</v>
      </c>
      <c r="B17" s="39" t="s">
        <v>29</v>
      </c>
      <c r="C17" s="35"/>
      <c r="D17" s="40" t="s">
        <v>22</v>
      </c>
      <c r="E17" s="42">
        <v>2</v>
      </c>
      <c r="F17" s="32">
        <v>577.5</v>
      </c>
      <c r="G17" s="32">
        <v>596</v>
      </c>
      <c r="H17" s="32">
        <v>552</v>
      </c>
      <c r="I17" s="44"/>
      <c r="J17" s="36">
        <v>3</v>
      </c>
      <c r="K17" s="21">
        <f t="shared" si="0"/>
        <v>22.092608492434749</v>
      </c>
      <c r="L17" s="22">
        <f t="shared" si="1"/>
        <v>3.8410571643922231</v>
      </c>
      <c r="M17" s="23">
        <f t="shared" si="2"/>
        <v>575.16999999999996</v>
      </c>
      <c r="N17" s="24">
        <v>552</v>
      </c>
      <c r="O17" s="23">
        <f t="shared" si="3"/>
        <v>1104</v>
      </c>
    </row>
    <row r="18" spans="1:15" ht="92.4" customHeight="1">
      <c r="A18" s="33">
        <v>8</v>
      </c>
      <c r="B18" s="39" t="s">
        <v>30</v>
      </c>
      <c r="C18" s="35"/>
      <c r="D18" s="40" t="s">
        <v>22</v>
      </c>
      <c r="E18" s="42">
        <v>4</v>
      </c>
      <c r="F18" s="32">
        <v>409.5</v>
      </c>
      <c r="G18" s="32">
        <v>443</v>
      </c>
      <c r="H18" s="32">
        <v>449</v>
      </c>
      <c r="I18" s="44">
        <v>393.23</v>
      </c>
      <c r="J18" s="36">
        <v>3</v>
      </c>
      <c r="K18" s="21">
        <f t="shared" si="0"/>
        <v>21.285754626040394</v>
      </c>
      <c r="L18" s="22">
        <f t="shared" si="1"/>
        <v>4.9064736477515138</v>
      </c>
      <c r="M18" s="23">
        <f t="shared" si="2"/>
        <v>433.83</v>
      </c>
      <c r="N18" s="24">
        <v>393.23</v>
      </c>
      <c r="O18" s="23">
        <f t="shared" si="3"/>
        <v>1572.92</v>
      </c>
    </row>
    <row r="19" spans="1:15" ht="26.25" customHeight="1">
      <c r="A19" s="12"/>
      <c r="B19" s="13"/>
      <c r="C19" s="13"/>
      <c r="D19" s="13"/>
      <c r="E19" s="14"/>
      <c r="F19" s="15"/>
      <c r="G19" s="15"/>
      <c r="H19" s="15"/>
      <c r="I19" s="15"/>
      <c r="J19" s="13"/>
      <c r="K19" s="13" t="s">
        <v>20</v>
      </c>
      <c r="L19" s="13"/>
      <c r="M19" s="13"/>
      <c r="N19" s="25" t="s">
        <v>21</v>
      </c>
      <c r="O19" s="26">
        <f>SUM(O11:O18)</f>
        <v>38856.92</v>
      </c>
    </row>
    <row r="20" spans="1:15">
      <c r="A20" s="12"/>
      <c r="N20" s="27"/>
      <c r="O20" s="28"/>
    </row>
    <row r="21" spans="1:15" ht="40.049999999999997" customHeight="1">
      <c r="A21" s="53" t="s">
        <v>32</v>
      </c>
      <c r="B21" s="54"/>
      <c r="C21" s="54"/>
      <c r="D21" s="54"/>
      <c r="E21" s="54"/>
      <c r="F21" s="54"/>
      <c r="G21" s="54"/>
      <c r="H21" s="54"/>
      <c r="I21" s="38"/>
      <c r="J21" s="29"/>
      <c r="K21" s="29"/>
      <c r="L21" s="29"/>
      <c r="M21" s="29"/>
      <c r="N21" s="30" t="s">
        <v>20</v>
      </c>
      <c r="O21" s="31"/>
    </row>
    <row r="22" spans="1:15" ht="10.050000000000001" customHeight="1"/>
    <row r="23" spans="1:15" ht="15" customHeight="1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</row>
    <row r="24" spans="1:15" ht="40.049999999999997" customHeight="1"/>
    <row r="25" spans="1:15" ht="15" customHeight="1">
      <c r="A25" s="47"/>
      <c r="B25" s="47"/>
      <c r="C25" s="47"/>
    </row>
    <row r="26" spans="1:15" ht="25.05" customHeight="1">
      <c r="A26" s="16"/>
      <c r="B26" s="16"/>
      <c r="C26" s="16"/>
      <c r="D26" s="13"/>
    </row>
    <row r="27" spans="1:15" ht="15" customHeight="1">
      <c r="A27" s="60"/>
      <c r="B27" s="60"/>
      <c r="C27" s="60"/>
      <c r="D27" s="13"/>
    </row>
    <row r="28" spans="1:15" ht="20.100000000000001" customHeight="1">
      <c r="A28" s="61"/>
      <c r="B28" s="61"/>
      <c r="C28" s="61"/>
      <c r="D28" s="13"/>
    </row>
    <row r="29" spans="1:15" ht="15" customHeight="1">
      <c r="A29" s="60"/>
      <c r="B29" s="60"/>
      <c r="C29" s="60"/>
      <c r="D29" s="13"/>
    </row>
    <row r="30" spans="1:15">
      <c r="A30" s="17"/>
      <c r="B30" s="13"/>
      <c r="C30" s="13"/>
      <c r="D30" s="13"/>
    </row>
    <row r="31" spans="1:15">
      <c r="A31" s="17"/>
      <c r="B31" s="13"/>
      <c r="C31" s="13"/>
      <c r="D31" s="13"/>
    </row>
  </sheetData>
  <mergeCells count="23">
    <mergeCell ref="A25:C25"/>
    <mergeCell ref="A27:C27"/>
    <mergeCell ref="A28:C28"/>
    <mergeCell ref="A29:C29"/>
    <mergeCell ref="A9:A10"/>
    <mergeCell ref="B9:C10"/>
    <mergeCell ref="A6:O6"/>
    <mergeCell ref="F9:J9"/>
    <mergeCell ref="A21:H21"/>
    <mergeCell ref="A23:O23"/>
    <mergeCell ref="D9:D10"/>
    <mergeCell ref="E9:E10"/>
    <mergeCell ref="K9:K10"/>
    <mergeCell ref="L9:L10"/>
    <mergeCell ref="M9:M10"/>
    <mergeCell ref="N9:N10"/>
    <mergeCell ref="O9:O10"/>
    <mergeCell ref="A1:O1"/>
    <mergeCell ref="A2:O2"/>
    <mergeCell ref="A3:B3"/>
    <mergeCell ref="C3:O3"/>
    <mergeCell ref="A4:B4"/>
    <mergeCell ref="C4:O4"/>
  </mergeCells>
  <pageMargins left="0.7" right="0.7" top="0.75" bottom="0.75" header="0.3" footer="0.3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2026-06-16T10:34:33Z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