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8900\обменник\ОТДЕЛ ЗАКУПОК\!!! Рабочая папка\!_Процедуры 2026\01 Ед. источник\!!! до 600 тыс\22 Поставка питьевой воды\"/>
    </mc:Choice>
  </mc:AlternateContent>
  <bookViews>
    <workbookView xWindow="0" yWindow="0" windowWidth="28800" windowHeight="11835"/>
  </bookViews>
  <sheets>
    <sheet name="Расчет НМЦК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G6" i="1"/>
  <c r="E6" i="1"/>
  <c r="J5" i="1"/>
  <c r="H5" i="1"/>
  <c r="F5" i="1"/>
  <c r="K5" i="1" l="1"/>
  <c r="Q5" i="1" s="1"/>
  <c r="L5" i="1"/>
  <c r="O5" i="1" s="1"/>
  <c r="O8" i="1" l="1"/>
  <c r="O6" i="1" l="1"/>
</calcChain>
</file>

<file path=xl/sharedStrings.xml><?xml version="1.0" encoding="utf-8"?>
<sst xmlns="http://schemas.openxmlformats.org/spreadsheetml/2006/main" count="31" uniqueCount="27">
  <si>
    <t>№ п/п</t>
  </si>
  <si>
    <t>Наименование объекта закупки</t>
  </si>
  <si>
    <t>Цена за единицу</t>
  </si>
  <si>
    <t>Средняя цена за единицу</t>
  </si>
  <si>
    <t>Количество</t>
  </si>
  <si>
    <t>Номер пункта Технического задания</t>
  </si>
  <si>
    <t>ИТОГО:</t>
  </si>
  <si>
    <t>Коэффициент вариации</t>
  </si>
  <si>
    <t>Проверка коэффициента вариации (не должен быть выше 33 %)</t>
  </si>
  <si>
    <t>ОК</t>
  </si>
  <si>
    <t>Превышение</t>
  </si>
  <si>
    <t>Единица измерения</t>
  </si>
  <si>
    <t>Стоимость, руб.</t>
  </si>
  <si>
    <t>Расчет выполнил:</t>
  </si>
  <si>
    <t>РАСШИФРОВКА</t>
  </si>
  <si>
    <t>ПОДПИСЬ</t>
  </si>
  <si>
    <t>СТОЛБЕЦ НЕ ПЕЧАТАТЬ!!!</t>
  </si>
  <si>
    <t xml:space="preserve"> </t>
  </si>
  <si>
    <t>шт</t>
  </si>
  <si>
    <t>Ефимов В.Г.</t>
  </si>
  <si>
    <t>Кладовщик</t>
  </si>
  <si>
    <t>В соответствии с требованиями ст. 34 Бюджетного кодекса РФ, наименьшая цена Государственного контракта, предложенная поставщиком, составила:</t>
  </si>
  <si>
    <t>Поставка минеральной природной столовой негазированной воды 0,5л в пластиковых бутылках</t>
  </si>
  <si>
    <t>КП 1.                      Вх. № 1054-1              от 18.05.2026</t>
  </si>
  <si>
    <t>КП 2.                      Вх. № 1054-2              от 18.05.2026</t>
  </si>
  <si>
    <t>КП 3.                      Вх. № 1054-3              от 18.05.2026</t>
  </si>
  <si>
    <t>РАСЧЕТ НАЧАЛЬНОЙ (МАКСИМАЛЬНОЙ) ЦЕНЫ ГОСУДАРСТВЕННОГО КОНТРАКТА                                                                  
 поставка минеральной природной столовой негазированной воды 0,5л в пластиковых бутылках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</si>
</sst>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color theme="1"/>
      <name val="Arial"/>
      <family val="2"/>
      <charset val="204"/>
    </font>
    <font>
      <b/>
      <sz val="8"/>
      <color rgb="FFFF0000"/>
      <name val="Arial"/>
      <family val="2"/>
      <charset val="204"/>
    </font>
    <font>
      <b/>
      <sz val="8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43" fontId="4" fillId="0" borderId="1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3" fontId="4" fillId="2" borderId="1" xfId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43" fontId="4" fillId="0" borderId="4" xfId="0" applyNumberFormat="1" applyFont="1" applyFill="1" applyBorder="1" applyAlignment="1">
      <alignment vertical="center"/>
    </xf>
    <xf numFmtId="0" fontId="2" fillId="0" borderId="19" xfId="0" applyFont="1" applyBorder="1" applyAlignment="1"/>
    <xf numFmtId="0" fontId="2" fillId="0" borderId="15" xfId="0" applyFont="1" applyBorder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/>
    <xf numFmtId="0" fontId="2" fillId="0" borderId="7" xfId="0" applyFont="1" applyBorder="1" applyAlignment="1"/>
    <xf numFmtId="0" fontId="2" fillId="0" borderId="21" xfId="0" applyFont="1" applyBorder="1"/>
    <xf numFmtId="0" fontId="2" fillId="0" borderId="22" xfId="0" applyFont="1" applyBorder="1"/>
    <xf numFmtId="0" fontId="2" fillId="0" borderId="22" xfId="0" applyFont="1" applyBorder="1" applyAlignment="1">
      <alignment horizontal="center"/>
    </xf>
    <xf numFmtId="0" fontId="2" fillId="0" borderId="22" xfId="0" applyFont="1" applyBorder="1" applyAlignment="1"/>
    <xf numFmtId="0" fontId="2" fillId="0" borderId="12" xfId="0" applyFont="1" applyBorder="1" applyAlignment="1"/>
    <xf numFmtId="0" fontId="2" fillId="0" borderId="25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43" fontId="2" fillId="0" borderId="26" xfId="1" applyFont="1" applyFill="1" applyBorder="1" applyAlignment="1">
      <alignment horizontal="center" vertical="center"/>
    </xf>
    <xf numFmtId="43" fontId="2" fillId="2" borderId="27" xfId="1" applyFont="1" applyFill="1" applyBorder="1" applyAlignment="1">
      <alignment horizontal="center" vertical="center"/>
    </xf>
    <xf numFmtId="43" fontId="2" fillId="0" borderId="28" xfId="1" applyFont="1" applyFill="1" applyBorder="1" applyAlignment="1">
      <alignment horizontal="center" vertical="center"/>
    </xf>
    <xf numFmtId="43" fontId="2" fillId="2" borderId="29" xfId="1" applyFont="1" applyFill="1" applyBorder="1" applyAlignment="1">
      <alignment horizontal="center" vertical="center"/>
    </xf>
    <xf numFmtId="10" fontId="2" fillId="2" borderId="25" xfId="1" applyNumberFormat="1" applyFont="1" applyFill="1" applyBorder="1" applyAlignment="1">
      <alignment horizontal="center" vertical="center"/>
    </xf>
    <xf numFmtId="43" fontId="2" fillId="2" borderId="0" xfId="1" applyFont="1" applyFill="1" applyBorder="1" applyAlignment="1">
      <alignment horizontal="center" vertical="center"/>
    </xf>
    <xf numFmtId="1" fontId="2" fillId="0" borderId="25" xfId="1" applyNumberFormat="1" applyFont="1" applyFill="1" applyBorder="1" applyAlignment="1">
      <alignment horizontal="center" vertical="center"/>
    </xf>
    <xf numFmtId="1" fontId="2" fillId="0" borderId="14" xfId="1" applyNumberFormat="1" applyFont="1" applyFill="1" applyBorder="1" applyAlignment="1">
      <alignment horizontal="center" vertical="center"/>
    </xf>
    <xf numFmtId="43" fontId="2" fillId="2" borderId="14" xfId="1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10" xfId="0" applyFont="1" applyFill="1" applyBorder="1" applyAlignment="1">
      <alignment horizontal="right" vertic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right"/>
    </xf>
    <xf numFmtId="0" fontId="2" fillId="0" borderId="18" xfId="0" applyFont="1" applyBorder="1" applyAlignment="1">
      <alignment horizontal="right"/>
    </xf>
    <xf numFmtId="0" fontId="2" fillId="0" borderId="19" xfId="0" applyFont="1" applyBorder="1" applyAlignment="1">
      <alignment horizontal="left"/>
    </xf>
    <xf numFmtId="0" fontId="2" fillId="0" borderId="15" xfId="0" applyFont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4" fillId="0" borderId="24" xfId="0" applyFont="1" applyFill="1" applyBorder="1" applyAlignment="1">
      <alignment horizontal="right" vertical="top" wrapText="1"/>
    </xf>
    <xf numFmtId="0" fontId="4" fillId="0" borderId="8" xfId="0" applyFont="1" applyFill="1" applyBorder="1" applyAlignment="1">
      <alignment horizontal="right" vertical="top" wrapText="1"/>
    </xf>
  </cellXfs>
  <cellStyles count="2">
    <cellStyle name="Обычный" xfId="0" builtinId="0"/>
    <cellStyle name="Финансовый" xfId="1" builtinId="3"/>
  </cellStyles>
  <dxfs count="2"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3"/>
  <sheetViews>
    <sheetView tabSelected="1" zoomScale="130" zoomScaleNormal="130" workbookViewId="0">
      <selection activeCell="Q1" sqref="Q1:Q1048576"/>
    </sheetView>
  </sheetViews>
  <sheetFormatPr defaultRowHeight="11.25" x14ac:dyDescent="0.2"/>
  <cols>
    <col min="1" max="1" width="1.28515625" style="1" customWidth="1"/>
    <col min="2" max="2" width="5" style="1" customWidth="1"/>
    <col min="3" max="3" width="4.5703125" style="1" hidden="1" customWidth="1"/>
    <col min="4" max="4" width="14.85546875" style="2" customWidth="1"/>
    <col min="5" max="5" width="11.140625" style="1" customWidth="1"/>
    <col min="6" max="6" width="10.7109375" style="1" customWidth="1"/>
    <col min="7" max="7" width="11.28515625" style="1" customWidth="1"/>
    <col min="8" max="8" width="10.85546875" style="1" customWidth="1"/>
    <col min="9" max="9" width="11.28515625" style="1" customWidth="1"/>
    <col min="10" max="10" width="10.28515625" style="1" customWidth="1"/>
    <col min="11" max="11" width="7.140625" style="1" customWidth="1"/>
    <col min="12" max="12" width="11" style="1" customWidth="1"/>
    <col min="13" max="13" width="4.5703125" style="1" customWidth="1"/>
    <col min="14" max="14" width="4.42578125" style="1" customWidth="1"/>
    <col min="15" max="15" width="11.42578125" style="3" customWidth="1"/>
    <col min="16" max="16" width="9.140625" style="1"/>
    <col min="17" max="17" width="28" style="3" hidden="1" customWidth="1"/>
    <col min="18" max="16384" width="9.140625" style="1"/>
  </cols>
  <sheetData>
    <row r="1" spans="2:17" ht="12" thickBot="1" x14ac:dyDescent="0.25">
      <c r="Q1" s="4" t="s">
        <v>16</v>
      </c>
    </row>
    <row r="2" spans="2:17" ht="39.75" customHeight="1" thickBot="1" x14ac:dyDescent="0.25">
      <c r="B2" s="45" t="s">
        <v>26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7"/>
      <c r="Q2" s="5" t="s">
        <v>9</v>
      </c>
    </row>
    <row r="3" spans="2:17" ht="12" thickBot="1" x14ac:dyDescent="0.25">
      <c r="Q3" s="6" t="s">
        <v>10</v>
      </c>
    </row>
    <row r="4" spans="2:17" ht="92.25" customHeight="1" thickBot="1" x14ac:dyDescent="0.25">
      <c r="B4" s="7" t="s">
        <v>0</v>
      </c>
      <c r="C4" s="8" t="s">
        <v>5</v>
      </c>
      <c r="D4" s="7" t="s">
        <v>1</v>
      </c>
      <c r="E4" s="9" t="s">
        <v>23</v>
      </c>
      <c r="F4" s="10" t="s">
        <v>2</v>
      </c>
      <c r="G4" s="9" t="s">
        <v>24</v>
      </c>
      <c r="H4" s="11" t="s">
        <v>2</v>
      </c>
      <c r="I4" s="9" t="s">
        <v>25</v>
      </c>
      <c r="J4" s="10" t="s">
        <v>2</v>
      </c>
      <c r="K4" s="7" t="s">
        <v>7</v>
      </c>
      <c r="L4" s="8" t="s">
        <v>3</v>
      </c>
      <c r="M4" s="7" t="s">
        <v>4</v>
      </c>
      <c r="N4" s="12" t="s">
        <v>11</v>
      </c>
      <c r="O4" s="12" t="s">
        <v>12</v>
      </c>
      <c r="Q4" s="13" t="s">
        <v>8</v>
      </c>
    </row>
    <row r="5" spans="2:17" ht="95.25" customHeight="1" thickBot="1" x14ac:dyDescent="0.25">
      <c r="B5" s="33">
        <v>1</v>
      </c>
      <c r="C5" s="34" t="s">
        <v>17</v>
      </c>
      <c r="D5" s="14" t="s">
        <v>22</v>
      </c>
      <c r="E5" s="35">
        <v>20808</v>
      </c>
      <c r="F5" s="36">
        <f>ROUND(E5/M5,2)</f>
        <v>23.12</v>
      </c>
      <c r="G5" s="37">
        <v>20205</v>
      </c>
      <c r="H5" s="38">
        <f>ROUND(G5/M5,2)</f>
        <v>22.45</v>
      </c>
      <c r="I5" s="35">
        <v>21420</v>
      </c>
      <c r="J5" s="36">
        <f>ROUND(I5/M5,2)</f>
        <v>23.8</v>
      </c>
      <c r="K5" s="39">
        <f>STDEV(F5,H5,J5)/AVERAGE(F5,H5,J5)</f>
        <v>2.9191560017786444E-2</v>
      </c>
      <c r="L5" s="40">
        <f>ROUND((F5+H5+J5)/3,2)</f>
        <v>23.12</v>
      </c>
      <c r="M5" s="41">
        <v>900</v>
      </c>
      <c r="N5" s="42" t="s">
        <v>18</v>
      </c>
      <c r="O5" s="43">
        <f>L5*M5</f>
        <v>20808</v>
      </c>
      <c r="Q5" s="44" t="str">
        <f t="shared" ref="Q5" si="0">IF(K5&lt;=0.33,$Q$2,$Q$3)</f>
        <v>ОК</v>
      </c>
    </row>
    <row r="6" spans="2:17" ht="12" thickBot="1" x14ac:dyDescent="0.25">
      <c r="B6" s="59"/>
      <c r="C6" s="60"/>
      <c r="D6" s="61"/>
      <c r="E6" s="15">
        <f>SUM(E5:E5)</f>
        <v>20808</v>
      </c>
      <c r="F6" s="16"/>
      <c r="G6" s="15">
        <f>SUM(G5:G5)</f>
        <v>20205</v>
      </c>
      <c r="H6" s="17"/>
      <c r="I6" s="15">
        <f>SUM(I5:I5)</f>
        <v>21420</v>
      </c>
      <c r="J6" s="16"/>
      <c r="K6" s="18"/>
      <c r="L6" s="48" t="s">
        <v>6</v>
      </c>
      <c r="M6" s="49"/>
      <c r="N6" s="50"/>
      <c r="O6" s="19">
        <f>SUM(O5:O5)</f>
        <v>20808</v>
      </c>
    </row>
    <row r="7" spans="2:17" x14ac:dyDescent="0.2"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</row>
    <row r="8" spans="2:17" ht="42" customHeight="1" x14ac:dyDescent="0.2">
      <c r="B8" s="67" t="s">
        <v>21</v>
      </c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21">
        <f>MIN(E6,G6,I6)</f>
        <v>20205</v>
      </c>
    </row>
    <row r="9" spans="2:17" ht="12" thickBot="1" x14ac:dyDescent="0.25"/>
    <row r="10" spans="2:17" x14ac:dyDescent="0.2">
      <c r="B10" s="62"/>
      <c r="C10" s="63"/>
      <c r="D10" s="22" t="s">
        <v>13</v>
      </c>
      <c r="E10" s="64" t="s">
        <v>20</v>
      </c>
      <c r="F10" s="64"/>
      <c r="G10" s="64"/>
      <c r="H10" s="64"/>
      <c r="I10" s="64"/>
      <c r="J10" s="64"/>
      <c r="K10" s="64"/>
      <c r="L10" s="64"/>
      <c r="M10" s="64"/>
      <c r="N10" s="53" t="s">
        <v>19</v>
      </c>
      <c r="O10" s="54"/>
    </row>
    <row r="11" spans="2:17" x14ac:dyDescent="0.2">
      <c r="B11" s="23"/>
      <c r="C11" s="24"/>
      <c r="D11" s="25"/>
      <c r="E11" s="26"/>
      <c r="F11" s="26"/>
      <c r="G11" s="24"/>
      <c r="H11" s="24"/>
      <c r="I11" s="24"/>
      <c r="J11" s="24"/>
      <c r="K11" s="24"/>
      <c r="L11" s="25" t="s">
        <v>15</v>
      </c>
      <c r="M11" s="24"/>
      <c r="N11" s="55" t="s">
        <v>14</v>
      </c>
      <c r="O11" s="56"/>
    </row>
    <row r="12" spans="2:17" x14ac:dyDescent="0.2">
      <c r="B12" s="65"/>
      <c r="C12" s="55"/>
      <c r="D12" s="27"/>
      <c r="E12" s="66"/>
      <c r="F12" s="66"/>
      <c r="G12" s="66"/>
      <c r="H12" s="66"/>
      <c r="I12" s="66"/>
      <c r="J12" s="66"/>
      <c r="K12" s="66"/>
      <c r="L12" s="66"/>
      <c r="M12" s="66"/>
      <c r="N12" s="57"/>
      <c r="O12" s="58"/>
    </row>
    <row r="13" spans="2:17" ht="20.25" customHeight="1" thickBot="1" x14ac:dyDescent="0.25">
      <c r="B13" s="28"/>
      <c r="C13" s="29"/>
      <c r="D13" s="30"/>
      <c r="E13" s="31"/>
      <c r="F13" s="32"/>
      <c r="G13" s="29"/>
      <c r="H13" s="29"/>
      <c r="I13" s="29"/>
      <c r="J13" s="29"/>
      <c r="K13" s="29"/>
      <c r="L13" s="30" t="s">
        <v>15</v>
      </c>
      <c r="M13" s="30"/>
      <c r="N13" s="51" t="s">
        <v>14</v>
      </c>
      <c r="O13" s="52"/>
    </row>
  </sheetData>
  <mergeCells count="12">
    <mergeCell ref="B2:O2"/>
    <mergeCell ref="L6:N6"/>
    <mergeCell ref="N13:O13"/>
    <mergeCell ref="N10:O10"/>
    <mergeCell ref="N11:O11"/>
    <mergeCell ref="N12:O12"/>
    <mergeCell ref="B6:D6"/>
    <mergeCell ref="B10:C10"/>
    <mergeCell ref="E10:M10"/>
    <mergeCell ref="B12:C12"/>
    <mergeCell ref="E12:M12"/>
    <mergeCell ref="B8:N8"/>
  </mergeCells>
  <conditionalFormatting sqref="Q5">
    <cfRule type="cellIs" dxfId="1" priority="5" operator="equal">
      <formula>$Q$3</formula>
    </cfRule>
    <cfRule type="cellIs" dxfId="0" priority="6" operator="equal">
      <formula>$Q$2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Кытманов</dc:creator>
  <cp:lastModifiedBy>Евгений Кытманов</cp:lastModifiedBy>
  <cp:lastPrinted>2025-03-17T08:02:43Z</cp:lastPrinted>
  <dcterms:created xsi:type="dcterms:W3CDTF">2022-03-03T13:37:14Z</dcterms:created>
  <dcterms:modified xsi:type="dcterms:W3CDTF">2026-06-16T11:40:50Z</dcterms:modified>
</cp:coreProperties>
</file>