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tchen\Desktop\Шишко\КП\2026\СОУТ\"/>
    </mc:Choice>
  </mc:AlternateContent>
  <bookViews>
    <workbookView xWindow="0" yWindow="0" windowWidth="28800" windowHeight="12435"/>
  </bookViews>
  <sheets>
    <sheet name="Расчет цены" sheetId="3" r:id="rId1"/>
    <sheet name="Повар" sheetId="4" r:id="rId2"/>
  </sheets>
  <calcPr calcId="152511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3" l="1"/>
  <c r="M12" i="3"/>
  <c r="L14" i="3"/>
  <c r="L12" i="3"/>
  <c r="K12" i="3"/>
  <c r="I13" i="3"/>
  <c r="G13" i="3"/>
  <c r="E13" i="3"/>
  <c r="I12" i="3"/>
  <c r="G12" i="3"/>
  <c r="E12" i="3"/>
  <c r="E7" i="4" l="1"/>
  <c r="E8" i="4" s="1"/>
  <c r="K7" i="4"/>
  <c r="M7" i="4" s="1"/>
  <c r="N7" i="4" s="1"/>
  <c r="I7" i="4"/>
  <c r="I8" i="4" s="1"/>
  <c r="G7" i="4"/>
  <c r="G8" i="4" s="1"/>
  <c r="L7" i="4" l="1"/>
  <c r="I14" i="3"/>
  <c r="G14" i="3"/>
  <c r="K13" i="3"/>
  <c r="M13" i="3" l="1"/>
  <c r="N13" i="3" s="1"/>
  <c r="L8" i="4"/>
  <c r="E14" i="3"/>
  <c r="L13" i="3"/>
</calcChain>
</file>

<file path=xl/sharedStrings.xml><?xml version="1.0" encoding="utf-8"?>
<sst xmlns="http://schemas.openxmlformats.org/spreadsheetml/2006/main" count="74" uniqueCount="39">
  <si>
    <t>№ п/п</t>
  </si>
  <si>
    <t>Коэффициент вариации</t>
  </si>
  <si>
    <t>Однородность цен</t>
  </si>
  <si>
    <t>Среднее квадратичное отклонение (руб.)</t>
  </si>
  <si>
    <t>да</t>
  </si>
  <si>
    <t>Обоснование цены</t>
  </si>
  <si>
    <t>мониторинг цен</t>
  </si>
  <si>
    <t>метод сопоставимых рыночных цен (анализ рынка)</t>
  </si>
  <si>
    <t>позиция с запрашиваемыми характеристиками отсутствует</t>
  </si>
  <si>
    <t>Итого:</t>
  </si>
  <si>
    <t>ККН</t>
  </si>
  <si>
    <t>ОКПД2</t>
  </si>
  <si>
    <t>Поставщик 1 цена за ед.товара, руб.</t>
  </si>
  <si>
    <t>v-кол-во (объем закупаемого товара (работы, услуги), ед</t>
  </si>
  <si>
    <t>Минимальное ценовое предложение, руб.</t>
  </si>
  <si>
    <t>Наименование, товара (работы, услуги)</t>
  </si>
  <si>
    <t>Номер источника ценовой информации, цена единицы товара, руб.</t>
  </si>
  <si>
    <t>-</t>
  </si>
  <si>
    <t>Предельная цена из Распоряжение Комитета по государственному заказу Санкт-Петербурга от 31 мая 2018 г. № 100-р, реестра товаров</t>
  </si>
  <si>
    <t xml:space="preserve">Поставщик 2 цена за ед.товара, руб. </t>
  </si>
  <si>
    <t>Поставщик 3 цена за ед.товара, руб.</t>
  </si>
  <si>
    <t>ед. измер.</t>
  </si>
  <si>
    <t>Заведующий                                                                                                 Е.А. Хомич</t>
  </si>
  <si>
    <t>Оказание образовательных услуг по программе повышения квалификации «Основы управления мобилизационной подготовкой в организациях», форма обучения: очно. Объем 24 ак.ч. Для руководителей организаций</t>
  </si>
  <si>
    <t>чел.</t>
  </si>
  <si>
    <t>Всего, руб.</t>
  </si>
  <si>
    <t>85.42.19.900</t>
  </si>
  <si>
    <t>Итого НМЦК, руб. (гр.7*8)</t>
  </si>
  <si>
    <t>Расчет начальной (максимальной) цены контракта на оказание услуг по повышению квалификации по программе "Воинский учет и бронирование граждан, пребывающих в запасе"</t>
  </si>
  <si>
    <t>ГБДОУ детский сад № 52 Колпинского района СПб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</si>
  <si>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</si>
  <si>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</si>
  <si>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 (подрядчиков, исполнителей).</t>
  </si>
  <si>
    <t>Определение и обоснование НМЦК методом сопоставимых рыночных цен (анализ рынка)</t>
  </si>
  <si>
    <t xml:space="preserve">специальной оценке условий труда </t>
  </si>
  <si>
    <t xml:space="preserve">Профессиональные риски </t>
  </si>
  <si>
    <t xml:space="preserve">70.22.14.000 </t>
  </si>
  <si>
    <t>(СГЗ)  КОСГУ 226 «Прочие работы, услуги"</t>
  </si>
  <si>
    <t>Расчет начальной (максимальной) цены контракта на проведение «Специальная оценка условий труда и оценка профессиональных рисков ГБДОУ детский сад № 52 Колпинского района СПб»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</si>
</sst>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Border="1" applyAlignment="1"/>
    <xf numFmtId="3" fontId="1" fillId="0" borderId="0" xfId="0" applyNumberFormat="1" applyFont="1"/>
    <xf numFmtId="0" fontId="2" fillId="0" borderId="0" xfId="0" applyFont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Fill="1" applyBorder="1"/>
    <xf numFmtId="0" fontId="2" fillId="2" borderId="0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6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Alignment="1"/>
    <xf numFmtId="0" fontId="5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8" xfId="0" applyFont="1" applyBorder="1" applyAlignment="1">
      <alignment wrapText="1"/>
    </xf>
    <xf numFmtId="0" fontId="0" fillId="0" borderId="8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Border="1" applyAlignment="1"/>
    <xf numFmtId="0" fontId="3" fillId="0" borderId="0" xfId="0" applyFont="1" applyBorder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workbookViewId="0">
      <selection activeCell="B4" sqref="B4:R4"/>
    </sheetView>
  </sheetViews>
  <sheetFormatPr defaultColWidth="9.140625" defaultRowHeight="12.75" outlineLevelCol="1" x14ac:dyDescent="0.2"/>
  <cols>
    <col min="1" max="1" width="5" style="1" customWidth="1"/>
    <col min="2" max="2" width="34.85546875" style="10" customWidth="1"/>
    <col min="3" max="3" width="7.140625" style="1" customWidth="1"/>
    <col min="4" max="5" width="11.85546875" style="1" customWidth="1"/>
    <col min="6" max="8" width="12.7109375" style="1" customWidth="1"/>
    <col min="9" max="9" width="12.42578125" style="1" customWidth="1"/>
    <col min="10" max="10" width="10.5703125" style="1" customWidth="1"/>
    <col min="11" max="11" width="14.7109375" style="9" customWidth="1"/>
    <col min="12" max="12" width="14.28515625" style="9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1" spans="1:19" ht="15.75" x14ac:dyDescent="0.25">
      <c r="A1" s="70" t="s">
        <v>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 x14ac:dyDescent="0.2">
      <c r="A2" s="71" t="s">
        <v>37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19" ht="15" x14ac:dyDescent="0.25">
      <c r="A3" s="7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ht="27.75" customHeight="1" x14ac:dyDescent="0.25">
      <c r="A4" s="12"/>
      <c r="B4" s="55" t="s">
        <v>38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7"/>
      <c r="R4" s="57"/>
      <c r="S4" s="12"/>
    </row>
    <row r="5" spans="1:19" ht="15" x14ac:dyDescent="0.25">
      <c r="A5" s="73" t="s">
        <v>33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</row>
    <row r="6" spans="1:19" ht="15" x14ac:dyDescent="0.25">
      <c r="A6" s="61" t="s">
        <v>30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</row>
    <row r="7" spans="1:19" ht="30" customHeight="1" x14ac:dyDescent="0.25">
      <c r="A7" s="61" t="s">
        <v>31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</row>
    <row r="8" spans="1:19" ht="15" x14ac:dyDescent="0.25">
      <c r="A8" s="63" t="s">
        <v>32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</row>
    <row r="9" spans="1:19" ht="52.5" customHeight="1" x14ac:dyDescent="0.25">
      <c r="A9" s="65" t="s">
        <v>0</v>
      </c>
      <c r="B9" s="65" t="s">
        <v>15</v>
      </c>
      <c r="C9" s="66" t="s">
        <v>21</v>
      </c>
      <c r="D9" s="67" t="s">
        <v>16</v>
      </c>
      <c r="E9" s="68"/>
      <c r="F9" s="68"/>
      <c r="G9" s="68"/>
      <c r="H9" s="68"/>
      <c r="I9" s="69"/>
      <c r="J9" s="51" t="s">
        <v>13</v>
      </c>
      <c r="K9" s="51" t="s">
        <v>14</v>
      </c>
      <c r="L9" s="58" t="s">
        <v>27</v>
      </c>
      <c r="M9" s="17"/>
      <c r="N9" s="17"/>
      <c r="O9" s="17"/>
      <c r="P9" s="51" t="s">
        <v>18</v>
      </c>
      <c r="Q9" s="51" t="s">
        <v>11</v>
      </c>
      <c r="R9" s="51" t="s">
        <v>10</v>
      </c>
      <c r="S9" s="51" t="s">
        <v>5</v>
      </c>
    </row>
    <row r="10" spans="1:19" ht="78.75" x14ac:dyDescent="0.2">
      <c r="A10" s="65"/>
      <c r="B10" s="65"/>
      <c r="C10" s="66"/>
      <c r="D10" s="17" t="s">
        <v>12</v>
      </c>
      <c r="E10" s="34" t="s">
        <v>25</v>
      </c>
      <c r="F10" s="17" t="s">
        <v>19</v>
      </c>
      <c r="G10" s="34" t="s">
        <v>25</v>
      </c>
      <c r="H10" s="34" t="s">
        <v>20</v>
      </c>
      <c r="I10" s="17" t="s">
        <v>25</v>
      </c>
      <c r="J10" s="52"/>
      <c r="K10" s="52"/>
      <c r="L10" s="59"/>
      <c r="M10" s="17" t="s">
        <v>3</v>
      </c>
      <c r="N10" s="17" t="s">
        <v>1</v>
      </c>
      <c r="O10" s="17" t="s">
        <v>2</v>
      </c>
      <c r="P10" s="52"/>
      <c r="Q10" s="52"/>
      <c r="R10" s="52"/>
      <c r="S10" s="52"/>
    </row>
    <row r="11" spans="1:19" ht="15.75" x14ac:dyDescent="0.2">
      <c r="A11" s="18">
        <v>1</v>
      </c>
      <c r="B11" s="18">
        <v>2</v>
      </c>
      <c r="C11" s="18">
        <v>3</v>
      </c>
      <c r="D11" s="18">
        <v>4</v>
      </c>
      <c r="E11" s="33"/>
      <c r="F11" s="18">
        <v>5</v>
      </c>
      <c r="G11" s="33"/>
      <c r="H11" s="33">
        <v>6</v>
      </c>
      <c r="I11" s="18">
        <v>6</v>
      </c>
      <c r="J11" s="18">
        <v>7</v>
      </c>
      <c r="K11" s="18">
        <v>8</v>
      </c>
      <c r="L11" s="37">
        <v>9</v>
      </c>
      <c r="M11" s="18">
        <v>10</v>
      </c>
      <c r="N11" s="18">
        <v>11</v>
      </c>
      <c r="O11" s="18">
        <v>12</v>
      </c>
      <c r="P11" s="18">
        <v>13</v>
      </c>
      <c r="Q11" s="18">
        <v>14</v>
      </c>
      <c r="R11" s="18">
        <v>15</v>
      </c>
      <c r="S11" s="18">
        <v>16</v>
      </c>
    </row>
    <row r="12" spans="1:19" ht="63" x14ac:dyDescent="0.2">
      <c r="A12" s="44">
        <v>1</v>
      </c>
      <c r="B12" s="50" t="s">
        <v>35</v>
      </c>
      <c r="C12" s="44" t="s">
        <v>24</v>
      </c>
      <c r="D12" s="44">
        <v>1200</v>
      </c>
      <c r="E12" s="44">
        <f>D12*J12</f>
        <v>2400</v>
      </c>
      <c r="F12" s="44">
        <v>1500</v>
      </c>
      <c r="G12" s="44">
        <f>F12*J12</f>
        <v>3000</v>
      </c>
      <c r="H12" s="44">
        <v>1500</v>
      </c>
      <c r="I12" s="44">
        <f>H12*J12</f>
        <v>3000</v>
      </c>
      <c r="J12" s="19">
        <v>2</v>
      </c>
      <c r="K12" s="19">
        <f>D12</f>
        <v>1200</v>
      </c>
      <c r="L12" s="45">
        <f>E12</f>
        <v>2400</v>
      </c>
      <c r="M12" s="21">
        <f>SQRT((((D12-K12)^2)+((F12-K12)^2)+((H12-K12)^2))/(3-1))</f>
        <v>300</v>
      </c>
      <c r="N12" s="22">
        <f>(M12/K12)*100</f>
        <v>25</v>
      </c>
      <c r="O12" s="44" t="s">
        <v>4</v>
      </c>
      <c r="P12" s="44" t="s">
        <v>8</v>
      </c>
      <c r="Q12" s="44" t="s">
        <v>36</v>
      </c>
      <c r="R12" s="44" t="s">
        <v>17</v>
      </c>
      <c r="S12" s="44" t="s">
        <v>6</v>
      </c>
    </row>
    <row r="13" spans="1:19" ht="93.75" customHeight="1" thickBot="1" x14ac:dyDescent="0.25">
      <c r="A13" s="46">
        <v>2</v>
      </c>
      <c r="B13" s="47" t="s">
        <v>34</v>
      </c>
      <c r="C13" s="48" t="s">
        <v>24</v>
      </c>
      <c r="D13" s="49">
        <v>1500</v>
      </c>
      <c r="E13" s="49">
        <f>D13*J13</f>
        <v>1500</v>
      </c>
      <c r="F13" s="26">
        <v>1575</v>
      </c>
      <c r="G13" s="26">
        <f>F13*J13</f>
        <v>1575</v>
      </c>
      <c r="H13" s="26">
        <v>1980</v>
      </c>
      <c r="I13" s="26">
        <f>H13*J13</f>
        <v>1980</v>
      </c>
      <c r="J13" s="19">
        <v>1</v>
      </c>
      <c r="K13" s="20">
        <f>D13</f>
        <v>1500</v>
      </c>
      <c r="L13" s="38">
        <f>J13*K13</f>
        <v>1500</v>
      </c>
      <c r="M13" s="21">
        <f>SQRT((((D13-K13)^2)+((F13-K13)^2)+((H13-K13)^2))/(3-1))</f>
        <v>343.53</v>
      </c>
      <c r="N13" s="22">
        <f>(M13/K13)*100</f>
        <v>22.9</v>
      </c>
      <c r="O13" s="18" t="s">
        <v>4</v>
      </c>
      <c r="P13" s="18" t="s">
        <v>8</v>
      </c>
      <c r="Q13" s="44" t="s">
        <v>36</v>
      </c>
      <c r="R13" s="18" t="s">
        <v>17</v>
      </c>
      <c r="S13" s="18" t="s">
        <v>6</v>
      </c>
    </row>
    <row r="14" spans="1:19" ht="20.25" customHeight="1" x14ac:dyDescent="0.2">
      <c r="A14" s="23"/>
      <c r="B14" s="24" t="s">
        <v>9</v>
      </c>
      <c r="C14" s="19"/>
      <c r="D14" s="18"/>
      <c r="E14" s="26">
        <f>SUM(E13:E13)</f>
        <v>1500</v>
      </c>
      <c r="F14" s="18"/>
      <c r="G14" s="26">
        <f>SUM(G13:G13)</f>
        <v>1575</v>
      </c>
      <c r="H14" s="33"/>
      <c r="I14" s="26">
        <f>SUM(I13:I13)</f>
        <v>1980</v>
      </c>
      <c r="J14" s="18"/>
      <c r="K14" s="25"/>
      <c r="L14" s="39">
        <f>SUM(L12:L13)</f>
        <v>3900</v>
      </c>
      <c r="M14" s="21"/>
      <c r="N14" s="22"/>
      <c r="O14" s="18"/>
      <c r="P14" s="18"/>
      <c r="Q14" s="18"/>
      <c r="R14" s="18"/>
      <c r="S14" s="18"/>
    </row>
    <row r="15" spans="1:19" ht="20.25" customHeight="1" x14ac:dyDescent="0.2">
      <c r="A15" s="27"/>
      <c r="B15" s="28"/>
      <c r="C15" s="29"/>
      <c r="D15" s="29"/>
      <c r="E15" s="29"/>
      <c r="F15" s="29"/>
      <c r="G15" s="29"/>
      <c r="H15" s="29"/>
      <c r="I15" s="29"/>
      <c r="J15" s="29"/>
      <c r="K15" s="30"/>
      <c r="L15" s="30"/>
      <c r="M15" s="31"/>
      <c r="N15" s="32"/>
      <c r="O15" s="29"/>
      <c r="P15" s="29"/>
      <c r="Q15" s="29"/>
      <c r="R15" s="29"/>
      <c r="S15" s="29"/>
    </row>
    <row r="16" spans="1:19" ht="35.25" customHeight="1" x14ac:dyDescent="0.2">
      <c r="A16" s="3"/>
      <c r="B16" s="4"/>
      <c r="C16" s="5"/>
      <c r="D16" s="5"/>
      <c r="E16" s="5"/>
      <c r="F16" s="5"/>
      <c r="G16" s="5"/>
      <c r="H16" s="5"/>
      <c r="I16" s="5"/>
      <c r="J16" s="5"/>
      <c r="K16" s="8"/>
      <c r="L16" s="8"/>
      <c r="M16" s="6"/>
      <c r="N16" s="7"/>
      <c r="O16" s="5"/>
      <c r="P16" s="5"/>
      <c r="Q16" s="5"/>
      <c r="R16" s="5"/>
    </row>
    <row r="17" spans="1:13" ht="22.5" customHeight="1" x14ac:dyDescent="0.3">
      <c r="A17" s="3"/>
      <c r="B17" s="60" t="s">
        <v>22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</row>
    <row r="18" spans="1:13" ht="58.9" customHeight="1" x14ac:dyDescent="0.2">
      <c r="A18" s="3"/>
    </row>
    <row r="19" spans="1:13" ht="57.6" customHeight="1" x14ac:dyDescent="0.25">
      <c r="A19" s="3"/>
      <c r="B19" s="53"/>
      <c r="C19" s="54"/>
      <c r="D19" s="54"/>
      <c r="E19" s="35"/>
    </row>
    <row r="20" spans="1:13" ht="29.25" customHeight="1" x14ac:dyDescent="0.2">
      <c r="D20" s="11"/>
      <c r="E20" s="11"/>
      <c r="F20" s="11"/>
      <c r="G20" s="11"/>
      <c r="H20" s="11"/>
      <c r="I20" s="11"/>
    </row>
    <row r="21" spans="1:13" ht="29.25" customHeight="1" x14ac:dyDescent="0.2"/>
    <row r="22" spans="1:13" ht="14.25" customHeight="1" x14ac:dyDescent="0.2"/>
  </sheetData>
  <mergeCells count="21">
    <mergeCell ref="A1:S1"/>
    <mergeCell ref="A2:S2"/>
    <mergeCell ref="A3:S3"/>
    <mergeCell ref="A6:S6"/>
    <mergeCell ref="A5:S5"/>
    <mergeCell ref="R9:R10"/>
    <mergeCell ref="S9:S10"/>
    <mergeCell ref="B19:D19"/>
    <mergeCell ref="B4:R4"/>
    <mergeCell ref="K9:K10"/>
    <mergeCell ref="L9:L10"/>
    <mergeCell ref="P9:P10"/>
    <mergeCell ref="Q9:Q10"/>
    <mergeCell ref="B17:M17"/>
    <mergeCell ref="A7:S7"/>
    <mergeCell ref="A8:S8"/>
    <mergeCell ref="A9:A10"/>
    <mergeCell ref="B9:B10"/>
    <mergeCell ref="C9:C10"/>
    <mergeCell ref="D9:I9"/>
    <mergeCell ref="J9:J10"/>
  </mergeCells>
  <pageMargins left="0.25" right="0.25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6"/>
  <sheetViews>
    <sheetView zoomScaleNormal="100" workbookViewId="0">
      <selection activeCell="J8" sqref="J8"/>
    </sheetView>
  </sheetViews>
  <sheetFormatPr defaultColWidth="9.140625" defaultRowHeight="12.75" outlineLevelCol="1" x14ac:dyDescent="0.2"/>
  <cols>
    <col min="1" max="1" width="5" style="1" customWidth="1"/>
    <col min="2" max="2" width="34.85546875" style="42" customWidth="1"/>
    <col min="3" max="3" width="7.140625" style="1" customWidth="1"/>
    <col min="4" max="5" width="11.85546875" style="1" customWidth="1"/>
    <col min="6" max="8" width="12.7109375" style="1" customWidth="1"/>
    <col min="9" max="9" width="12.42578125" style="1" customWidth="1"/>
    <col min="10" max="10" width="10.5703125" style="1" customWidth="1"/>
    <col min="11" max="11" width="14.7109375" style="9" customWidth="1"/>
    <col min="12" max="12" width="14.28515625" style="9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2" spans="1:19" ht="15.75" x14ac:dyDescent="0.25">
      <c r="A2" s="12"/>
      <c r="B2" s="75" t="s">
        <v>28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7"/>
      <c r="R2" s="77"/>
      <c r="S2" s="12"/>
    </row>
    <row r="3" spans="1:19" ht="15.75" x14ac:dyDescent="0.25">
      <c r="A3" s="12"/>
      <c r="B3" s="13" t="s">
        <v>7</v>
      </c>
      <c r="C3" s="14"/>
      <c r="D3" s="14"/>
      <c r="E3" s="14"/>
      <c r="F3" s="14"/>
      <c r="G3" s="14"/>
      <c r="H3" s="14"/>
      <c r="I3" s="14"/>
      <c r="J3" s="14"/>
      <c r="K3" s="15"/>
      <c r="L3" s="15"/>
      <c r="M3" s="14"/>
      <c r="N3" s="16"/>
      <c r="O3" s="14"/>
      <c r="P3" s="14"/>
      <c r="Q3" s="14"/>
      <c r="R3" s="14"/>
      <c r="S3" s="12"/>
    </row>
    <row r="4" spans="1:19" ht="52.5" customHeight="1" x14ac:dyDescent="0.25">
      <c r="A4" s="65" t="s">
        <v>0</v>
      </c>
      <c r="B4" s="65" t="s">
        <v>15</v>
      </c>
      <c r="C4" s="66" t="s">
        <v>21</v>
      </c>
      <c r="D4" s="67" t="s">
        <v>16</v>
      </c>
      <c r="E4" s="68"/>
      <c r="F4" s="68"/>
      <c r="G4" s="68"/>
      <c r="H4" s="68"/>
      <c r="I4" s="69"/>
      <c r="J4" s="51" t="s">
        <v>13</v>
      </c>
      <c r="K4" s="51" t="s">
        <v>14</v>
      </c>
      <c r="L4" s="58" t="s">
        <v>27</v>
      </c>
      <c r="M4" s="41"/>
      <c r="N4" s="41"/>
      <c r="O4" s="41"/>
      <c r="P4" s="51" t="s">
        <v>18</v>
      </c>
      <c r="Q4" s="51" t="s">
        <v>11</v>
      </c>
      <c r="R4" s="51" t="s">
        <v>10</v>
      </c>
      <c r="S4" s="51" t="s">
        <v>5</v>
      </c>
    </row>
    <row r="5" spans="1:19" ht="78.75" x14ac:dyDescent="0.2">
      <c r="A5" s="65"/>
      <c r="B5" s="65"/>
      <c r="C5" s="66"/>
      <c r="D5" s="41" t="s">
        <v>12</v>
      </c>
      <c r="E5" s="41" t="s">
        <v>25</v>
      </c>
      <c r="F5" s="41" t="s">
        <v>19</v>
      </c>
      <c r="G5" s="41" t="s">
        <v>25</v>
      </c>
      <c r="H5" s="41" t="s">
        <v>20</v>
      </c>
      <c r="I5" s="41" t="s">
        <v>25</v>
      </c>
      <c r="J5" s="52"/>
      <c r="K5" s="52"/>
      <c r="L5" s="59"/>
      <c r="M5" s="41" t="s">
        <v>3</v>
      </c>
      <c r="N5" s="41" t="s">
        <v>1</v>
      </c>
      <c r="O5" s="41" t="s">
        <v>2</v>
      </c>
      <c r="P5" s="52"/>
      <c r="Q5" s="52"/>
      <c r="R5" s="52"/>
      <c r="S5" s="52"/>
    </row>
    <row r="6" spans="1:19" ht="16.5" thickBot="1" x14ac:dyDescent="0.25">
      <c r="A6" s="40">
        <v>1</v>
      </c>
      <c r="B6" s="40">
        <v>2</v>
      </c>
      <c r="C6" s="40">
        <v>3</v>
      </c>
      <c r="D6" s="40">
        <v>4</v>
      </c>
      <c r="E6" s="40"/>
      <c r="F6" s="40">
        <v>5</v>
      </c>
      <c r="G6" s="40"/>
      <c r="H6" s="40">
        <v>6</v>
      </c>
      <c r="I6" s="40">
        <v>6</v>
      </c>
      <c r="J6" s="40">
        <v>7</v>
      </c>
      <c r="K6" s="40">
        <v>8</v>
      </c>
      <c r="L6" s="37">
        <v>9</v>
      </c>
      <c r="M6" s="40">
        <v>10</v>
      </c>
      <c r="N6" s="40">
        <v>11</v>
      </c>
      <c r="O6" s="40">
        <v>12</v>
      </c>
      <c r="P6" s="40">
        <v>13</v>
      </c>
      <c r="Q6" s="40">
        <v>14</v>
      </c>
      <c r="R6" s="40">
        <v>15</v>
      </c>
      <c r="S6" s="40">
        <v>16</v>
      </c>
    </row>
    <row r="7" spans="1:19" ht="93.75" customHeight="1" thickBot="1" x14ac:dyDescent="0.25">
      <c r="A7" s="40">
        <v>1</v>
      </c>
      <c r="B7" s="36" t="s">
        <v>23</v>
      </c>
      <c r="C7" s="19" t="s">
        <v>24</v>
      </c>
      <c r="D7" s="26">
        <v>6500</v>
      </c>
      <c r="E7" s="26">
        <f>D7*J7</f>
        <v>13000</v>
      </c>
      <c r="F7" s="26">
        <v>9000</v>
      </c>
      <c r="G7" s="26">
        <f>F7*J7</f>
        <v>18000</v>
      </c>
      <c r="H7" s="26">
        <v>13200</v>
      </c>
      <c r="I7" s="26">
        <f>H7*J7</f>
        <v>26400</v>
      </c>
      <c r="J7" s="19">
        <v>2</v>
      </c>
      <c r="K7" s="20">
        <f>D7</f>
        <v>6500</v>
      </c>
      <c r="L7" s="38">
        <f>J7*K7</f>
        <v>13000</v>
      </c>
      <c r="M7" s="21">
        <f>SQRT((((D7-K7)^2)+((F7-K7)^2)+((H7-K7)^2))/(3-1))</f>
        <v>5056.68</v>
      </c>
      <c r="N7" s="22">
        <f>(M7/K7)*100</f>
        <v>77.8</v>
      </c>
      <c r="O7" s="40" t="s">
        <v>4</v>
      </c>
      <c r="P7" s="40" t="s">
        <v>8</v>
      </c>
      <c r="Q7" s="40" t="s">
        <v>26</v>
      </c>
      <c r="R7" s="40" t="s">
        <v>17</v>
      </c>
      <c r="S7" s="40" t="s">
        <v>6</v>
      </c>
    </row>
    <row r="8" spans="1:19" ht="20.25" customHeight="1" x14ac:dyDescent="0.2">
      <c r="A8" s="23"/>
      <c r="B8" s="24" t="s">
        <v>9</v>
      </c>
      <c r="C8" s="19"/>
      <c r="D8" s="40"/>
      <c r="E8" s="26">
        <f>SUM(E7:E7)</f>
        <v>13000</v>
      </c>
      <c r="F8" s="40"/>
      <c r="G8" s="26">
        <f>SUM(G7:G7)</f>
        <v>18000</v>
      </c>
      <c r="H8" s="40"/>
      <c r="I8" s="26">
        <f>SUM(I7:I7)</f>
        <v>26400</v>
      </c>
      <c r="J8" s="40"/>
      <c r="K8" s="25"/>
      <c r="L8" s="39">
        <f>SUM(L7:L7)</f>
        <v>13000</v>
      </c>
      <c r="M8" s="21"/>
      <c r="N8" s="22"/>
      <c r="O8" s="40"/>
      <c r="P8" s="40"/>
      <c r="Q8" s="40"/>
      <c r="R8" s="40"/>
      <c r="S8" s="40"/>
    </row>
    <row r="9" spans="1:19" ht="20.25" customHeight="1" x14ac:dyDescent="0.2">
      <c r="A9" s="27"/>
      <c r="B9" s="28"/>
      <c r="C9" s="29"/>
      <c r="D9" s="29"/>
      <c r="E9" s="29"/>
      <c r="F9" s="29"/>
      <c r="G9" s="29"/>
      <c r="H9" s="29"/>
      <c r="I9" s="29"/>
      <c r="J9" s="29"/>
      <c r="K9" s="30"/>
      <c r="L9" s="30"/>
      <c r="M9" s="31"/>
      <c r="N9" s="32"/>
      <c r="O9" s="29"/>
      <c r="P9" s="29"/>
      <c r="Q9" s="29"/>
      <c r="R9" s="29"/>
      <c r="S9" s="29"/>
    </row>
    <row r="10" spans="1:19" ht="35.25" customHeight="1" x14ac:dyDescent="0.2">
      <c r="A10" s="3"/>
      <c r="B10" s="4"/>
      <c r="C10" s="5"/>
      <c r="D10" s="5"/>
      <c r="E10" s="5"/>
      <c r="F10" s="5"/>
      <c r="G10" s="5"/>
      <c r="H10" s="5"/>
      <c r="I10" s="5"/>
      <c r="J10" s="5"/>
      <c r="K10" s="8"/>
      <c r="L10" s="8"/>
      <c r="M10" s="6"/>
      <c r="N10" s="7"/>
      <c r="O10" s="5"/>
      <c r="P10" s="5"/>
      <c r="Q10" s="5"/>
      <c r="R10" s="5"/>
    </row>
    <row r="11" spans="1:19" ht="22.5" customHeight="1" x14ac:dyDescent="0.3">
      <c r="A11" s="3"/>
      <c r="B11" s="60" t="s">
        <v>22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9" ht="58.9" customHeight="1" x14ac:dyDescent="0.2">
      <c r="A12" s="3"/>
    </row>
    <row r="13" spans="1:19" ht="57.6" customHeight="1" x14ac:dyDescent="0.25">
      <c r="A13" s="3"/>
      <c r="B13" s="53"/>
      <c r="C13" s="54"/>
      <c r="D13" s="54"/>
      <c r="E13" s="43"/>
    </row>
    <row r="14" spans="1:19" ht="29.25" customHeight="1" x14ac:dyDescent="0.2">
      <c r="D14" s="11"/>
      <c r="E14" s="11"/>
      <c r="F14" s="11"/>
      <c r="G14" s="11"/>
      <c r="H14" s="11"/>
      <c r="I14" s="11"/>
    </row>
    <row r="15" spans="1:19" ht="29.25" customHeight="1" x14ac:dyDescent="0.2"/>
    <row r="16" spans="1:19" ht="14.25" customHeight="1" x14ac:dyDescent="0.2"/>
  </sheetData>
  <mergeCells count="14">
    <mergeCell ref="R4:R5"/>
    <mergeCell ref="S4:S5"/>
    <mergeCell ref="B11:M11"/>
    <mergeCell ref="B13:D13"/>
    <mergeCell ref="B2:R2"/>
    <mergeCell ref="K4:K5"/>
    <mergeCell ref="L4:L5"/>
    <mergeCell ref="P4:P5"/>
    <mergeCell ref="Q4:Q5"/>
    <mergeCell ref="A4:A5"/>
    <mergeCell ref="B4:B5"/>
    <mergeCell ref="C4:C5"/>
    <mergeCell ref="D4:I4"/>
    <mergeCell ref="J4:J5"/>
  </mergeCell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Повар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Kitchen</cp:lastModifiedBy>
  <cp:lastPrinted>2026-01-28T08:26:20Z</cp:lastPrinted>
  <dcterms:created xsi:type="dcterms:W3CDTF">2014-01-23T11:14:29Z</dcterms:created>
  <dcterms:modified xsi:type="dcterms:W3CDTF">2026-06-09T13:09:36Z</dcterms:modified>
</cp:coreProperties>
</file>