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O:\44 РАБОТА\000 БЮДЖЕТ\2026 БЮДЖЕТ\Акарицидная КЛЕЩИ\"/>
    </mc:Choice>
  </mc:AlternateContent>
  <xr:revisionPtr revIDLastSave="0" documentId="13_ncr:1_{38038F52-438C-47CC-B15D-C60BE228F1A6}" xr6:coauthVersionLast="36" xr6:coauthVersionMax="36" xr10:uidLastSave="{00000000-0000-0000-0000-000000000000}"/>
  <bookViews>
    <workbookView xWindow="0" yWindow="0" windowWidth="23040" windowHeight="8772" xr2:uid="{BADB890B-77AE-49F8-B2C7-7D09259F26DE}"/>
  </bookViews>
  <sheets>
    <sheet name="КСОБ" sheetId="1" r:id="rId1"/>
    <sheet name="Черновик" sheetId="2" r:id="rId2"/>
  </sheets>
  <definedNames>
    <definedName name="_xlnm.Print_Area" localSheetId="0">КСОБ!$A$1:$M$12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D13" i="2"/>
  <c r="C13" i="2"/>
  <c r="L8" i="2"/>
  <c r="I8" i="2"/>
  <c r="J8" i="2" s="1"/>
  <c r="K8" i="2" s="1"/>
  <c r="L7" i="2"/>
  <c r="I7" i="2"/>
  <c r="J7" i="2" s="1"/>
  <c r="K7" i="2" s="1"/>
  <c r="K7" i="1"/>
  <c r="H7" i="1"/>
  <c r="I7" i="1" s="1"/>
  <c r="J7" i="1" s="1"/>
  <c r="K8" i="1" l="1"/>
  <c r="K10" i="1" s="1"/>
  <c r="L15" i="2"/>
  <c r="L13" i="2"/>
</calcChain>
</file>

<file path=xl/sharedStrings.xml><?xml version="1.0" encoding="utf-8"?>
<sst xmlns="http://schemas.openxmlformats.org/spreadsheetml/2006/main" count="55" uniqueCount="38">
  <si>
    <t xml:space="preserve">Расчет начальной (максимальной) цены контракта на </t>
  </si>
  <si>
    <t>Вывоз и передачу на размещение отходов производства и потребления IV-V класса опасности</t>
  </si>
  <si>
    <t>метод сопоставимых рыночных цен (анализ рынка)</t>
  </si>
  <si>
    <t>№</t>
  </si>
  <si>
    <t>Наименование услуг</t>
  </si>
  <si>
    <t>количество, куб.м</t>
  </si>
  <si>
    <t xml:space="preserve">Поставщик №1 </t>
  </si>
  <si>
    <t>Поставщик №2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</si>
  <si>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</si>
  <si>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</si>
  <si>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</si>
  <si>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</si>
  <si>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t>Наименьшая стоимость, руб.</t>
  </si>
  <si>
    <t>однородномть цен</t>
  </si>
  <si>
    <t>Обоснование цены</t>
  </si>
  <si>
    <t>да</t>
  </si>
  <si>
    <t>мониторинг цен</t>
  </si>
  <si>
    <t>Итого отходы производства и потребления, за иск. ТКО</t>
  </si>
  <si>
    <t>Итого, принятая цена</t>
  </si>
  <si>
    <t>Заведующий ГБДОУ № 44</t>
  </si>
  <si>
    <t>О.В.Боронина</t>
  </si>
  <si>
    <t>Проверка вентиляционных каналов</t>
  </si>
  <si>
    <t xml:space="preserve">Испытание диэлектрических перчаток </t>
  </si>
  <si>
    <t>Испытание диэлектрических бот:</t>
  </si>
  <si>
    <t xml:space="preserve">Проверка, испытание пожарных кранов </t>
  </si>
  <si>
    <t xml:space="preserve">Перемотка пожарного рукава на новый шов с заменой пломб </t>
  </si>
  <si>
    <t>Освидетельствование, перезарядка огнетушителей ОП, ОУ</t>
  </si>
  <si>
    <t>количество</t>
  </si>
  <si>
    <t xml:space="preserve">Итого </t>
  </si>
  <si>
    <t>однородность цен</t>
  </si>
  <si>
    <t>ГБДОУ детский сад №44 Колпинского района СПб</t>
  </si>
  <si>
    <t>В связи с тем, что закупку планируем осуществлять у единственного источника через подсистему "Электронный магазин"</t>
  </si>
  <si>
    <t>принятая цена</t>
  </si>
  <si>
    <t xml:space="preserve">Акарицидная (противоклещевая) обработка территории </t>
  </si>
  <si>
    <t>ОКПД2</t>
  </si>
  <si>
    <t>81.29.11.000</t>
  </si>
  <si>
    <t>Исполняющий обязанноси заведующего</t>
  </si>
  <si>
    <t>Е.Л. Соколова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</si>
</sst>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13" fillId="0" borderId="0"/>
    <xf numFmtId="0" fontId="1" fillId="0" borderId="0"/>
  </cellStyleXfs>
  <cellXfs count="4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/>
    <xf numFmtId="0" fontId="3" fillId="0" borderId="0" xfId="0" applyFont="1" applyFill="1"/>
    <xf numFmtId="0" fontId="3" fillId="2" borderId="0" xfId="0" applyFont="1" applyFill="1"/>
    <xf numFmtId="0" fontId="4" fillId="0" borderId="0" xfId="1" applyFont="1"/>
    <xf numFmtId="0" fontId="5" fillId="0" borderId="0" xfId="1" applyFont="1" applyBorder="1" applyAlignment="1"/>
    <xf numFmtId="0" fontId="6" fillId="0" borderId="0" xfId="1" applyFont="1" applyBorder="1" applyAlignment="1"/>
    <xf numFmtId="2" fontId="4" fillId="0" borderId="0" xfId="1" applyNumberFormat="1" applyFont="1"/>
    <xf numFmtId="0" fontId="4" fillId="0" borderId="0" xfId="1" applyFont="1" applyBorder="1" applyAlignment="1">
      <alignment horizontal="left"/>
    </xf>
    <xf numFmtId="0" fontId="4" fillId="0" borderId="0" xfId="1" applyFont="1" applyBorder="1"/>
    <xf numFmtId="2" fontId="4" fillId="0" borderId="0" xfId="1" applyNumberFormat="1" applyFont="1" applyBorder="1"/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3" fillId="0" borderId="1" xfId="0" applyNumberFormat="1" applyFont="1" applyBorder="1" applyAlignment="1">
      <alignment horizontal="center"/>
    </xf>
    <xf numFmtId="0" fontId="9" fillId="0" borderId="1" xfId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2" fontId="9" fillId="0" borderId="1" xfId="1" applyNumberFormat="1" applyFont="1" applyBorder="1" applyAlignment="1">
      <alignment horizontal="center" vertical="center"/>
    </xf>
    <xf numFmtId="0" fontId="3" fillId="0" borderId="0" xfId="0" applyNumberFormat="1" applyFont="1"/>
    <xf numFmtId="2" fontId="3" fillId="0" borderId="1" xfId="0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4" fontId="11" fillId="0" borderId="1" xfId="1" applyNumberFormat="1" applyFont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11" fillId="0" borderId="0" xfId="1" applyFont="1" applyBorder="1" applyAlignment="1">
      <alignment vertical="center" wrapText="1"/>
    </xf>
    <xf numFmtId="2" fontId="3" fillId="0" borderId="0" xfId="0" applyNumberFormat="1" applyFont="1"/>
    <xf numFmtId="2" fontId="11" fillId="0" borderId="0" xfId="0" applyNumberFormat="1" applyFont="1"/>
    <xf numFmtId="0" fontId="3" fillId="0" borderId="0" xfId="0" applyNumberFormat="1" applyFont="1" applyFill="1" applyAlignment="1">
      <alignment horizontal="left" vertical="center"/>
    </xf>
    <xf numFmtId="0" fontId="10" fillId="0" borderId="0" xfId="0" applyFont="1"/>
    <xf numFmtId="0" fontId="7" fillId="0" borderId="4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4" fillId="0" borderId="0" xfId="1" applyFont="1" applyBorder="1" applyAlignment="1"/>
    <xf numFmtId="0" fontId="9" fillId="0" borderId="5" xfId="2" applyFont="1" applyBorder="1" applyAlignment="1">
      <alignment horizontal="left" wrapText="1"/>
    </xf>
  </cellXfs>
  <cellStyles count="5">
    <cellStyle name="Обычный" xfId="0" builtinId="0"/>
    <cellStyle name="Обычный 10 2 2 2 2 2 2 2 5" xfId="4" xr:uid="{00000000-0005-0000-0000-000002000000}"/>
    <cellStyle name="Обычный 2" xfId="2" xr:uid="{00000000-0005-0000-0000-000031000000}"/>
    <cellStyle name="Обычный 2 2 2" xfId="3" xr:uid="{00000000-0005-0000-0000-000003000000}"/>
    <cellStyle name="Обычный 3" xfId="1" xr:uid="{9C7B947C-067E-47C3-A57A-CA12006781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45720</xdr:colOff>
      <xdr:row>4</xdr:row>
      <xdr:rowOff>647700</xdr:rowOff>
    </xdr:from>
    <xdr:to>
      <xdr:col>10</xdr:col>
      <xdr:colOff>0</xdr:colOff>
      <xdr:row>5</xdr:row>
      <xdr:rowOff>335280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447FE5-2D54-4803-A728-65AE95E17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883920"/>
          <a:ext cx="57150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15240</xdr:colOff>
      <xdr:row>5</xdr:row>
      <xdr:rowOff>45720</xdr:rowOff>
    </xdr:from>
    <xdr:to>
      <xdr:col>8</xdr:col>
      <xdr:colOff>822960</xdr:colOff>
      <xdr:row>5</xdr:row>
      <xdr:rowOff>487680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5D238D3-5180-421C-A6C8-782FB785C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3680" y="929640"/>
          <a:ext cx="6096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45720</xdr:colOff>
      <xdr:row>4</xdr:row>
      <xdr:rowOff>647700</xdr:rowOff>
    </xdr:from>
    <xdr:to>
      <xdr:col>11</xdr:col>
      <xdr:colOff>0</xdr:colOff>
      <xdr:row>5</xdr:row>
      <xdr:rowOff>335280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22A49E-5398-4DBE-AC90-AEBD4AC7FA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883920"/>
          <a:ext cx="57150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15240</xdr:colOff>
      <xdr:row>5</xdr:row>
      <xdr:rowOff>45720</xdr:rowOff>
    </xdr:from>
    <xdr:to>
      <xdr:col>9</xdr:col>
      <xdr:colOff>822960</xdr:colOff>
      <xdr:row>5</xdr:row>
      <xdr:rowOff>487680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E63C2F0-D838-40F8-BBD6-21E432E82C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3680" y="929640"/>
          <a:ext cx="6096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2868A-6A10-441D-9069-C9160A6B9DE5}">
  <sheetPr>
    <pageSetUpPr fitToPage="1"/>
  </sheetPr>
  <dimension ref="A1:N12"/>
  <sheetViews>
    <sheetView tabSelected="1" view="pageBreakPreview" zoomScale="80" zoomScaleNormal="100" zoomScaleSheetLayoutView="80" workbookViewId="0">
      <selection activeCell="K22" sqref="K22"/>
    </sheetView>
  </sheetViews>
  <sheetFormatPr defaultRowHeight="13.8" x14ac:dyDescent="0.25"/>
  <cols>
    <col min="1" max="1" width="6.6640625" style="31" bestFit="1" customWidth="1"/>
    <col min="2" max="2" width="41" style="35" customWidth="1"/>
    <col min="3" max="3" width="30" style="35" customWidth="1"/>
    <col min="4" max="4" width="8" style="25" customWidth="1"/>
    <col min="5" max="5" width="11.109375" style="25" customWidth="1"/>
    <col min="6" max="6" width="10" style="25" bestFit="1" customWidth="1"/>
    <col min="7" max="7" width="9.88671875" style="33" bestFit="1" customWidth="1"/>
    <col min="8" max="8" width="18" style="25" customWidth="1"/>
    <col min="9" max="9" width="9.109375" style="25" customWidth="1"/>
    <col min="10" max="10" width="9" style="25" bestFit="1" customWidth="1"/>
    <col min="11" max="11" width="11.77734375" style="25" bestFit="1" customWidth="1"/>
    <col min="12" max="12" width="8.109375" style="31" bestFit="1" customWidth="1"/>
    <col min="13" max="13" width="17.6640625" style="25" bestFit="1" customWidth="1"/>
    <col min="14" max="16384" width="8.88671875" style="25"/>
  </cols>
  <sheetData>
    <row r="1" spans="1:14" s="3" customFormat="1" x14ac:dyDescent="0.25">
      <c r="A1" s="1"/>
      <c r="B1" s="2" t="s">
        <v>30</v>
      </c>
      <c r="C1" s="2"/>
      <c r="H1" s="4"/>
      <c r="J1" s="5"/>
      <c r="L1" s="1"/>
    </row>
    <row r="2" spans="1:14" s="6" customFormat="1" ht="17.399999999999999" x14ac:dyDescent="0.3">
      <c r="B2" s="40" t="s">
        <v>0</v>
      </c>
      <c r="C2" s="7"/>
      <c r="D2" s="8"/>
      <c r="E2" s="8"/>
      <c r="F2" s="8"/>
      <c r="G2" s="8"/>
      <c r="H2" s="8"/>
      <c r="I2" s="8"/>
      <c r="J2" s="8"/>
      <c r="K2" s="8"/>
      <c r="L2" s="8"/>
      <c r="M2" s="9"/>
      <c r="N2" s="9"/>
    </row>
    <row r="3" spans="1:14" s="6" customFormat="1" ht="17.399999999999999" x14ac:dyDescent="0.3">
      <c r="B3" s="40" t="s">
        <v>33</v>
      </c>
      <c r="C3" s="7"/>
      <c r="D3" s="8"/>
      <c r="E3" s="8"/>
      <c r="F3" s="8"/>
      <c r="G3" s="8"/>
      <c r="H3" s="8"/>
      <c r="I3" s="8"/>
      <c r="J3" s="8"/>
      <c r="K3" s="8"/>
      <c r="L3" s="8"/>
      <c r="M3" s="9"/>
      <c r="N3" s="9"/>
    </row>
    <row r="4" spans="1:14" s="6" customFormat="1" ht="13.2" x14ac:dyDescent="0.25">
      <c r="B4" s="10" t="s">
        <v>2</v>
      </c>
      <c r="C4" s="10"/>
      <c r="D4" s="11"/>
      <c r="E4" s="11"/>
      <c r="F4" s="12"/>
      <c r="G4" s="11"/>
      <c r="H4" s="11"/>
      <c r="I4" s="11"/>
      <c r="J4" s="11"/>
      <c r="K4" s="11"/>
      <c r="L4" s="11"/>
      <c r="M4" s="9"/>
      <c r="N4" s="9"/>
    </row>
    <row r="6" spans="1:14" s="18" customFormat="1" ht="183" customHeight="1" x14ac:dyDescent="0.3">
      <c r="A6" s="15" t="s">
        <v>3</v>
      </c>
      <c r="B6" s="37" t="s">
        <v>4</v>
      </c>
      <c r="C6" s="37" t="s">
        <v>34</v>
      </c>
      <c r="D6" s="15" t="s">
        <v>27</v>
      </c>
      <c r="E6" s="15" t="s">
        <v>6</v>
      </c>
      <c r="F6" s="16" t="s">
        <v>7</v>
      </c>
      <c r="G6" s="16" t="s">
        <v>8</v>
      </c>
      <c r="H6" s="15" t="s">
        <v>9</v>
      </c>
      <c r="I6" s="15" t="s">
        <v>10</v>
      </c>
      <c r="J6" s="15" t="s">
        <v>11</v>
      </c>
      <c r="K6" s="17" t="s">
        <v>12</v>
      </c>
      <c r="L6" s="15" t="s">
        <v>29</v>
      </c>
      <c r="M6" s="15" t="s">
        <v>14</v>
      </c>
    </row>
    <row r="7" spans="1:14" ht="27.6" x14ac:dyDescent="0.25">
      <c r="A7" s="19">
        <v>1</v>
      </c>
      <c r="B7" s="39" t="s">
        <v>33</v>
      </c>
      <c r="C7" s="39" t="s">
        <v>35</v>
      </c>
      <c r="D7" s="38">
        <v>1</v>
      </c>
      <c r="E7" s="22">
        <v>7500</v>
      </c>
      <c r="F7" s="22">
        <v>5850</v>
      </c>
      <c r="G7" s="23">
        <v>5200</v>
      </c>
      <c r="H7" s="23">
        <f t="shared" ref="H7" si="0">AVERAGE(E7:G7)</f>
        <v>6183.333333333333</v>
      </c>
      <c r="I7" s="23">
        <f t="shared" ref="I7" si="1">SQRT(((SUM((POWER(G7-H7,2)),(POWER(F7-H7,2)),(POWER(E7-H7,2)))/(COLUMNS(E7:G7)-1))))</f>
        <v>1185.6784274554941</v>
      </c>
      <c r="J7" s="23">
        <f>I7/H7*100</f>
        <v>19.175392357770797</v>
      </c>
      <c r="K7" s="24">
        <f>MIN(E7:G7)*D7</f>
        <v>5200</v>
      </c>
      <c r="L7" s="19" t="s">
        <v>15</v>
      </c>
      <c r="M7" s="13" t="s">
        <v>16</v>
      </c>
    </row>
    <row r="8" spans="1:14" ht="15.6" x14ac:dyDescent="0.25">
      <c r="A8" s="19"/>
      <c r="B8" s="27" t="s">
        <v>28</v>
      </c>
      <c r="C8" s="27"/>
      <c r="D8" s="28"/>
      <c r="E8" s="29"/>
      <c r="F8" s="29"/>
      <c r="G8" s="29"/>
      <c r="H8" s="23"/>
      <c r="I8" s="23"/>
      <c r="J8" s="23"/>
      <c r="K8" s="30">
        <f>SUM(K7:K7)</f>
        <v>5200</v>
      </c>
      <c r="L8" s="19"/>
      <c r="M8" s="13"/>
    </row>
    <row r="9" spans="1:14" ht="15.6" x14ac:dyDescent="0.3">
      <c r="B9" s="41" t="s">
        <v>31</v>
      </c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</row>
    <row r="10" spans="1:14" ht="15.6" x14ac:dyDescent="0.3">
      <c r="B10" s="32" t="s">
        <v>32</v>
      </c>
      <c r="C10" s="32"/>
      <c r="K10" s="34">
        <f>K8</f>
        <v>5200</v>
      </c>
    </row>
    <row r="12" spans="1:14" x14ac:dyDescent="0.25">
      <c r="B12" s="10" t="s">
        <v>36</v>
      </c>
      <c r="C12" s="10"/>
      <c r="M12" s="6" t="s">
        <v>37</v>
      </c>
    </row>
  </sheetData>
  <mergeCells count="1">
    <mergeCell ref="B9:N9"/>
  </mergeCells>
  <pageMargins left="0.7" right="0.7" top="0.75" bottom="0.75" header="0.3" footer="0.3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CFE9D-FB65-4F19-9948-BDB508AB8946}">
  <sheetPr>
    <pageSetUpPr fitToPage="1"/>
  </sheetPr>
  <dimension ref="A1:O17"/>
  <sheetViews>
    <sheetView topLeftCell="A6" zoomScaleNormal="100" workbookViewId="0">
      <selection activeCell="B12" sqref="B12"/>
    </sheetView>
  </sheetViews>
  <sheetFormatPr defaultRowHeight="13.8" x14ac:dyDescent="0.25"/>
  <cols>
    <col min="1" max="1" width="6.6640625" style="31" bestFit="1" customWidth="1"/>
    <col min="2" max="2" width="41" style="35" customWidth="1"/>
    <col min="3" max="3" width="8" style="25" customWidth="1"/>
    <col min="4" max="4" width="11.109375" style="25" customWidth="1"/>
    <col min="5" max="5" width="10" style="25" bestFit="1" customWidth="1"/>
    <col min="6" max="6" width="9.88671875" style="33" bestFit="1" customWidth="1"/>
    <col min="7" max="8" width="9.88671875" style="33" customWidth="1"/>
    <col min="9" max="10" width="9.109375" style="25" customWidth="1"/>
    <col min="11" max="11" width="9" style="25" bestFit="1" customWidth="1"/>
    <col min="12" max="12" width="11.77734375" style="25" bestFit="1" customWidth="1"/>
    <col min="13" max="13" width="8.109375" style="31" bestFit="1" customWidth="1"/>
    <col min="14" max="14" width="17.6640625" style="25" bestFit="1" customWidth="1"/>
    <col min="15" max="16384" width="8.88671875" style="25"/>
  </cols>
  <sheetData>
    <row r="1" spans="1:15" s="3" customFormat="1" x14ac:dyDescent="0.25">
      <c r="A1" s="1"/>
      <c r="B1" s="2"/>
      <c r="I1" s="4"/>
      <c r="K1" s="5"/>
      <c r="M1" s="1"/>
    </row>
    <row r="2" spans="1:15" s="6" customFormat="1" ht="14.4" x14ac:dyDescent="0.3">
      <c r="B2" s="7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/>
      <c r="O2" s="9"/>
    </row>
    <row r="3" spans="1:15" s="6" customFormat="1" ht="14.4" x14ac:dyDescent="0.3">
      <c r="B3" s="7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/>
      <c r="O3" s="9"/>
    </row>
    <row r="4" spans="1:15" s="6" customFormat="1" ht="13.2" x14ac:dyDescent="0.25">
      <c r="B4" s="10" t="s">
        <v>2</v>
      </c>
      <c r="C4" s="11"/>
      <c r="D4" s="11"/>
      <c r="E4" s="12"/>
      <c r="F4" s="11"/>
      <c r="G4" s="11"/>
      <c r="H4" s="11"/>
      <c r="I4" s="11"/>
      <c r="J4" s="11"/>
      <c r="K4" s="11"/>
      <c r="L4" s="11"/>
      <c r="M4" s="11"/>
      <c r="N4" s="9"/>
      <c r="O4" s="9"/>
    </row>
    <row r="6" spans="1:15" s="18" customFormat="1" ht="183" customHeight="1" x14ac:dyDescent="0.3">
      <c r="A6" s="13" t="s">
        <v>3</v>
      </c>
      <c r="B6" s="14" t="s">
        <v>4</v>
      </c>
      <c r="C6" s="15" t="s">
        <v>5</v>
      </c>
      <c r="D6" s="15" t="s">
        <v>6</v>
      </c>
      <c r="E6" s="16" t="s">
        <v>7</v>
      </c>
      <c r="F6" s="16" t="s">
        <v>8</v>
      </c>
      <c r="G6" s="16"/>
      <c r="H6" s="16"/>
      <c r="I6" s="15" t="s">
        <v>9</v>
      </c>
      <c r="J6" s="15" t="s">
        <v>10</v>
      </c>
      <c r="K6" s="15" t="s">
        <v>11</v>
      </c>
      <c r="L6" s="17" t="s">
        <v>12</v>
      </c>
      <c r="M6" s="15" t="s">
        <v>13</v>
      </c>
      <c r="N6" s="15" t="s">
        <v>14</v>
      </c>
    </row>
    <row r="7" spans="1:15" ht="15.6" x14ac:dyDescent="0.25">
      <c r="A7" s="19">
        <v>1</v>
      </c>
      <c r="B7" s="20" t="s">
        <v>21</v>
      </c>
      <c r="C7" s="21">
        <v>1</v>
      </c>
      <c r="D7" s="22">
        <v>5000</v>
      </c>
      <c r="E7" s="22">
        <v>19000</v>
      </c>
      <c r="F7" s="23">
        <v>21000</v>
      </c>
      <c r="G7" s="23"/>
      <c r="H7" s="23"/>
      <c r="I7" s="23">
        <f t="shared" ref="I7:I8" si="0">AVERAGE(D7:F7)</f>
        <v>15000</v>
      </c>
      <c r="J7" s="23">
        <f t="shared" ref="J7:J8" si="1">SQRT(((SUM((POWER(F7-I7,2)),(POWER(E7-I7,2)),(POWER(D7-I7,2)))/(COLUMNS(D7:F7)-1))))</f>
        <v>8717.7978870813477</v>
      </c>
      <c r="K7" s="23">
        <f>J7/I7*100</f>
        <v>58.118652580542317</v>
      </c>
      <c r="L7" s="24">
        <f>MIN(D7:F7)*C7</f>
        <v>5000</v>
      </c>
      <c r="M7" s="19" t="s">
        <v>15</v>
      </c>
      <c r="N7" s="13" t="s">
        <v>16</v>
      </c>
    </row>
    <row r="8" spans="1:15" ht="15.6" x14ac:dyDescent="0.25">
      <c r="A8" s="19">
        <v>2</v>
      </c>
      <c r="B8" s="20" t="s">
        <v>22</v>
      </c>
      <c r="C8" s="21">
        <v>2</v>
      </c>
      <c r="D8" s="22">
        <v>1000</v>
      </c>
      <c r="E8" s="22">
        <v>630</v>
      </c>
      <c r="F8" s="26"/>
      <c r="G8" s="26"/>
      <c r="H8" s="26"/>
      <c r="I8" s="23">
        <f t="shared" si="0"/>
        <v>815</v>
      </c>
      <c r="J8" s="23">
        <f t="shared" si="1"/>
        <v>605.25820936192179</v>
      </c>
      <c r="K8" s="23">
        <f t="shared" ref="K8" si="2">J8/I8*100</f>
        <v>74.26481096465298</v>
      </c>
      <c r="L8" s="24">
        <f>MIN(D8:F8)*C8</f>
        <v>1260</v>
      </c>
      <c r="M8" s="19" t="s">
        <v>15</v>
      </c>
      <c r="N8" s="13" t="s">
        <v>16</v>
      </c>
    </row>
    <row r="9" spans="1:15" ht="15.6" x14ac:dyDescent="0.25">
      <c r="A9" s="19"/>
      <c r="B9" s="36" t="s">
        <v>23</v>
      </c>
      <c r="C9" s="21">
        <v>1</v>
      </c>
      <c r="D9" s="22">
        <v>1000</v>
      </c>
      <c r="E9" s="22"/>
      <c r="F9" s="26"/>
      <c r="G9" s="26"/>
      <c r="H9" s="26"/>
      <c r="I9" s="23"/>
      <c r="J9" s="23"/>
      <c r="K9" s="23"/>
      <c r="L9" s="24"/>
      <c r="M9" s="19"/>
      <c r="N9" s="13"/>
    </row>
    <row r="10" spans="1:15" ht="15.6" x14ac:dyDescent="0.25">
      <c r="A10" s="19"/>
      <c r="B10" s="36" t="s">
        <v>24</v>
      </c>
      <c r="C10" s="21">
        <v>8</v>
      </c>
      <c r="D10" s="22">
        <v>2000</v>
      </c>
      <c r="E10" s="22"/>
      <c r="F10" s="26"/>
      <c r="G10" s="26"/>
      <c r="H10" s="26"/>
      <c r="I10" s="23"/>
      <c r="J10" s="23"/>
      <c r="K10" s="23"/>
      <c r="L10" s="24"/>
      <c r="M10" s="19"/>
      <c r="N10" s="13"/>
    </row>
    <row r="11" spans="1:15" ht="15.6" x14ac:dyDescent="0.25">
      <c r="A11" s="19"/>
      <c r="B11" s="36" t="s">
        <v>25</v>
      </c>
      <c r="C11" s="21">
        <v>4</v>
      </c>
      <c r="D11" s="22">
        <v>1000</v>
      </c>
      <c r="E11" s="22"/>
      <c r="F11" s="26"/>
      <c r="G11" s="26"/>
      <c r="H11" s="26"/>
      <c r="I11" s="23"/>
      <c r="J11" s="23"/>
      <c r="K11" s="23"/>
      <c r="L11" s="24"/>
      <c r="M11" s="19"/>
      <c r="N11" s="13"/>
    </row>
    <row r="12" spans="1:15" ht="15.6" x14ac:dyDescent="0.25">
      <c r="A12" s="19"/>
      <c r="B12" s="36" t="s">
        <v>26</v>
      </c>
      <c r="C12" s="21">
        <v>24</v>
      </c>
      <c r="D12" s="22">
        <v>350</v>
      </c>
      <c r="E12" s="22">
        <v>780</v>
      </c>
      <c r="F12" s="26"/>
      <c r="G12" s="26"/>
      <c r="H12" s="26"/>
      <c r="I12" s="23"/>
      <c r="J12" s="23"/>
      <c r="K12" s="23"/>
      <c r="L12" s="24"/>
      <c r="M12" s="19"/>
      <c r="N12" s="13"/>
    </row>
    <row r="13" spans="1:15" ht="31.2" x14ac:dyDescent="0.25">
      <c r="A13" s="19"/>
      <c r="B13" s="27" t="s">
        <v>17</v>
      </c>
      <c r="C13" s="28">
        <f>C7+C8</f>
        <v>3</v>
      </c>
      <c r="D13" s="29">
        <f>D7*C7+D8*C8</f>
        <v>7000</v>
      </c>
      <c r="E13" s="29"/>
      <c r="F13" s="29">
        <f>F7*C7+F8*C8</f>
        <v>21000</v>
      </c>
      <c r="G13" s="29"/>
      <c r="H13" s="29"/>
      <c r="I13" s="23"/>
      <c r="J13" s="23"/>
      <c r="K13" s="23"/>
      <c r="L13" s="30">
        <f>L7+L8</f>
        <v>6260</v>
      </c>
      <c r="M13" s="19"/>
      <c r="N13" s="13"/>
    </row>
    <row r="15" spans="1:15" ht="15.6" x14ac:dyDescent="0.3">
      <c r="B15" s="32" t="s">
        <v>18</v>
      </c>
      <c r="L15" s="34">
        <f>SUM(L7:L8)</f>
        <v>6260</v>
      </c>
    </row>
    <row r="17" spans="2:14" x14ac:dyDescent="0.25">
      <c r="B17" s="10" t="s">
        <v>19</v>
      </c>
      <c r="N17" s="6" t="s">
        <v>20</v>
      </c>
    </row>
  </sheetData>
  <pageMargins left="0.7" right="0.7" top="0.75" bottom="0.75" header="0.3" footer="0.3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КСОБ</vt:lpstr>
      <vt:lpstr>Черновик</vt:lpstr>
      <vt:lpstr>КСОБ!Область_печати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gdou4</dc:creator>
  <cp:lastModifiedBy>gdou4</cp:lastModifiedBy>
  <cp:lastPrinted>2026-06-10T13:00:07Z</cp:lastPrinted>
  <dcterms:created xsi:type="dcterms:W3CDTF">2026-03-10T12:05:49Z</dcterms:created>
  <dcterms:modified xsi:type="dcterms:W3CDTF">2026-06-10T13:08:49Z</dcterms:modified>
</cp:coreProperties>
</file>