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_ОБЩИЕ ДОКУМЕНТЫ\Для Слугинова Г.В\"/>
    </mc:Choice>
  </mc:AlternateContent>
  <bookViews>
    <workbookView xWindow="0" yWindow="0" windowWidth="28800" windowHeight="1233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1'!$B$1:$J$24</definedName>
  </definedNames>
  <calcPr calcId="162913"/>
</workbook>
</file>

<file path=xl/calcChain.xml><?xml version="1.0" encoding="utf-8"?>
<calcChain xmlns="http://schemas.openxmlformats.org/spreadsheetml/2006/main">
  <c r="I11" i="8" l="1"/>
  <c r="J11" i="8" s="1"/>
  <c r="J21" i="8" s="1"/>
  <c r="J16" i="6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J12" i="6"/>
  <c r="I12" i="6"/>
  <c r="F12" i="6"/>
  <c r="L12" i="6" s="1"/>
  <c r="J11" i="6"/>
  <c r="I11" i="6"/>
  <c r="F11" i="6"/>
  <c r="L11" i="6" s="1"/>
  <c r="J10" i="6"/>
  <c r="I10" i="6"/>
  <c r="K10" i="6" s="1"/>
  <c r="F10" i="6"/>
  <c r="L10" i="6" s="1"/>
  <c r="L18" i="6" s="1"/>
  <c r="J16" i="4"/>
  <c r="I16" i="4"/>
  <c r="K16" i="4" s="1"/>
  <c r="F16" i="4"/>
  <c r="L16" i="4" s="1"/>
  <c r="N16" i="4" s="1"/>
  <c r="J15" i="4"/>
  <c r="I15" i="4"/>
  <c r="F15" i="4"/>
  <c r="L15" i="4" s="1"/>
  <c r="N15" i="4" s="1"/>
  <c r="J14" i="4"/>
  <c r="K14" i="4" s="1"/>
  <c r="I14" i="4"/>
  <c r="F14" i="4"/>
  <c r="L14" i="4" s="1"/>
  <c r="N14" i="4" s="1"/>
  <c r="J13" i="4"/>
  <c r="I13" i="4"/>
  <c r="K13" i="4" s="1"/>
  <c r="F13" i="4"/>
  <c r="L13" i="4" s="1"/>
  <c r="N13" i="4" s="1"/>
  <c r="J12" i="4"/>
  <c r="I12" i="4"/>
  <c r="K12" i="4" s="1"/>
  <c r="F12" i="4"/>
  <c r="L12" i="4" s="1"/>
  <c r="N12" i="4" s="1"/>
  <c r="J11" i="4"/>
  <c r="I11" i="4"/>
  <c r="F11" i="4"/>
  <c r="L11" i="4" s="1"/>
  <c r="N11" i="4" s="1"/>
  <c r="J10" i="4"/>
  <c r="K10" i="4" s="1"/>
  <c r="I10" i="4"/>
  <c r="F10" i="4"/>
  <c r="L10" i="4" s="1"/>
  <c r="J14" i="2"/>
  <c r="I14" i="2"/>
  <c r="K14" i="2" s="1"/>
  <c r="F14" i="2"/>
  <c r="L14" i="2" s="1"/>
  <c r="J13" i="2"/>
  <c r="K13" i="2" s="1"/>
  <c r="I13" i="2"/>
  <c r="F13" i="2"/>
  <c r="L13" i="2" s="1"/>
  <c r="J12" i="2"/>
  <c r="K12" i="2" s="1"/>
  <c r="I12" i="2"/>
  <c r="F12" i="2"/>
  <c r="L12" i="2" s="1"/>
  <c r="J11" i="2"/>
  <c r="I11" i="2"/>
  <c r="F11" i="2"/>
  <c r="L11" i="2" s="1"/>
  <c r="J10" i="2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2"/>
  <c r="K11" i="2"/>
  <c r="K11" i="4"/>
  <c r="K15" i="4"/>
  <c r="K11" i="6"/>
  <c r="K12" i="6"/>
  <c r="K13" i="6"/>
  <c r="K14" i="6"/>
  <c r="K15" i="6"/>
  <c r="L18" i="4"/>
  <c r="N10" i="4"/>
  <c r="N18" i="4" s="1"/>
</calcChain>
</file>

<file path=xl/sharedStrings.xml><?xml version="1.0" encoding="utf-8"?>
<sst xmlns="http://schemas.openxmlformats.org/spreadsheetml/2006/main" count="139" uniqueCount="68">
  <si>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</si>
  <si>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</si>
  <si>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</si>
  <si>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</si>
  <si>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indexed="64"/>
        <rFont val="Times New Roman"/>
      </rP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64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</si>
  <si>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indexed="64"/>
        <rFont val="Times New Roman"/>
      </rPr>
      <t xml:space="preserve">НМЦКрын., руб. (определение и обоснование НМЦК представлено в </t>
    </r>
    <r>
      <rPr>
        <b/>
        <sz val="12"/>
        <color indexed="64"/>
        <rFont val="Times New Roman"/>
      </rPr>
      <t>Приложении №1</t>
    </r>
    <r>
      <rPr>
        <sz val="12"/>
        <color indexed="64"/>
        <rFont val="Times New Roman"/>
      </rPr>
      <t>)</t>
    </r>
  </si>
  <si>
    <r>
      <rPr>
        <b/>
        <sz val="12"/>
        <color indexed="64"/>
        <rFont val="Times New Roman"/>
      </rPr>
      <t xml:space="preserve">____________________ </t>
    </r>
    <r>
      <rPr>
        <i/>
        <sz val="12"/>
        <color indexed="64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</si>
  <si>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</si>
  <si>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</si>
  <si>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</si>
  <si>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</si>
  <si>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</si>
  <si>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</si>
  <si>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</si>
  <si>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indexed="2"/>
        <rFont val="Times New Roman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</si>
  <si>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indexed="64"/>
        <rFont val="Times New Roman"/>
      </rPr>
      <t xml:space="preserve">Ответы на запрос получены от _________________  </t>
    </r>
    <r>
      <rPr>
        <i/>
        <sz val="12"/>
        <color indexed="64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indexed="64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</si>
  <si>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</si>
  <si>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</si>
  <si>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</si>
  <si>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</si>
  <si>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64"/>
        <rFont val="Times New Roman"/>
      </rPr>
      <t>n</t>
    </r>
    <r>
      <rPr>
        <b/>
        <sz val="10"/>
        <color indexed="64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</si>
  <si>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</si>
  <si>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</si>
  <si>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</si>
  <si>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</si>
  <si>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</si>
  <si>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</si>
  <si>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</si>
  <si>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64"/>
        <rFont val="Times New Roman"/>
      </rP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</si>
  <si>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</si>
  <si>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</si>
  <si>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</si>
  <si>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</si>
  <si>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</si>
  <si>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indexed="64"/>
        <rFont val="Times New Roman"/>
      </rP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</si>
  <si>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</si>
  <si>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</si>
  <si>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</si>
  <si>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</si>
  <si>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</si>
  <si>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то У=0%</t>
    </r>
    <r>
      <rPr>
        <sz val="10"/>
        <color indexed="64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color indexed="64"/>
        <rFont val="Times New Roman"/>
      </rPr>
      <t xml:space="preserve">                                             </t>
    </r>
    <r>
      <rPr>
        <sz val="10"/>
        <color indexed="60"/>
        <rFont val="Times New Roman"/>
      </rPr>
      <t xml:space="preserve">если был АЭФ, то У≤13%; </t>
    </r>
    <r>
      <rPr>
        <sz val="10"/>
        <color indexed="64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</si>
  <si>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rPr>
        <sz val="12"/>
        <color indexed="64"/>
        <rFont val="Times New Roman"/>
      </rP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color indexed="64"/>
        <rFont val="Times New Roman"/>
      </rPr>
      <t xml:space="preserve">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</si>
  <si>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</si>
  <si>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indexed="64"/>
        <rFont val="Times New Roman"/>
      </rPr>
      <t xml:space="preserve">Для определения НМЦК использована ценовая информация __________________________________________ </t>
    </r>
    <r>
      <rPr>
        <i/>
        <sz val="12"/>
        <color indexed="64"/>
        <rFont val="Times New Roman"/>
      </rPr>
      <t xml:space="preserve">(указать источники в соответствии с пунктами 3.7.4.1-3.7.4.8) </t>
    </r>
    <r>
      <rPr>
        <sz val="12"/>
        <color indexed="64"/>
        <rFont val="Times New Roman"/>
      </rPr>
      <t xml:space="preserve">на основании п. 3.7.4__ </t>
    </r>
    <r>
      <rPr>
        <i/>
        <sz val="12"/>
        <color indexed="64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</si>
  <si>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</si>
  <si>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</si>
  <si>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</si>
  <si>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</si>
  <si>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</si>
  <si>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indexed="64"/>
        <rFont val="Times New Roman"/>
      </rPr>
      <t xml:space="preserve">Авансирование ___________________ </t>
    </r>
    <r>
      <rPr>
        <i/>
        <sz val="12"/>
        <color indexed="64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</si>
  <si>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</si>
  <si>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</si>
  <si>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indexed="64"/>
        <rFont val="Times New Roman"/>
      </rPr>
      <t xml:space="preserve">Проектно-сметный метод- </t>
    </r>
    <r>
      <rPr>
        <i/>
        <sz val="12"/>
        <color indexed="64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</si>
  <si>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</si>
  <si>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indexed="64"/>
        <rFont val="Times New Roman"/>
      </rPr>
      <t xml:space="preserve">НМЦК, руб. (определение и обоснование НМЦК представлено в </t>
    </r>
    <r>
      <rPr>
        <b/>
        <sz val="12"/>
        <color indexed="64"/>
        <rFont val="Times New Roman"/>
      </rPr>
      <t>Приложени__ №___</t>
    </r>
    <r>
      <rPr>
        <sz val="12"/>
        <color indexed="64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</si>
  <si>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</si>
  <si>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rPr>
        <sz val="12"/>
        <rFont val="Times New Roman"/>
      </rP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</si>
  <si>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29.07.2024 г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</si>
  <si>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</si>
  <si>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</si>
  <si>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</si>
  <si>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Вх.№1</t>
  </si>
  <si>
    <t>Источник инф. № 2
Вх.№2</t>
  </si>
  <si>
    <t>Источник инф. № 3
Вх.№ 3</t>
  </si>
  <si>
    <t>Всего цена контракта (договора), руб.</t>
  </si>
  <si>
    <t>шт.</t>
  </si>
  <si>
    <t>Манометр ТМ-510 М2 диаметр 100 мм. 1,6 мпа G1/2 кл.т. 1,5%</t>
  </si>
  <si>
    <t>Манометр ТМ-510 М2 диаметр 100 мм. 1,0 мпа G1/2 кл.т. 1,5%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</si>
</sst>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\-??_р_._-;_-@_-"/>
    <numFmt numFmtId="165" formatCode="0.0%"/>
    <numFmt numFmtId="166" formatCode="#,##0.0000"/>
  </numFmts>
  <fonts count="28" x14ac:knownFonts="1">
    <font>
      <sz val="11"/>
      <color indexed="64"/>
      <name val="Calibri"/>
    </font>
    <font>
      <sz val="10"/>
      <name val="Arial Cyr"/>
    </font>
    <font>
      <sz val="11"/>
      <color indexed="64"/>
      <name val="Times New Roman"/>
    </font>
    <font>
      <b/>
      <sz val="12"/>
      <color indexed="64"/>
      <name val="Times New Roman"/>
    </font>
    <font>
      <i/>
      <sz val="12"/>
      <color indexed="64"/>
      <name val="Times New Roman"/>
    </font>
    <font>
      <sz val="12"/>
      <color indexed="64"/>
      <name val="Times New Roman"/>
    </font>
    <font>
      <b/>
      <sz val="11"/>
      <color indexed="64"/>
      <name val="Times New Roman"/>
    </font>
    <font>
      <b/>
      <sz val="11"/>
      <color indexed="2"/>
      <name val="Times New Roman"/>
    </font>
    <font>
      <b/>
      <sz val="10"/>
      <color indexed="64"/>
      <name val="Times New Roman"/>
    </font>
    <font>
      <b/>
      <i/>
      <sz val="10"/>
      <color indexed="64"/>
      <name val="Times New Roman"/>
    </font>
    <font>
      <i/>
      <sz val="10"/>
      <color indexed="64"/>
      <name val="Times New Roman"/>
    </font>
    <font>
      <sz val="10"/>
      <color indexed="64"/>
      <name val="Times New Roman"/>
    </font>
    <font>
      <sz val="10"/>
      <color indexed="53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sz val="11"/>
      <color indexed="64"/>
      <name val="Calibri"/>
    </font>
    <font>
      <b/>
      <sz val="12"/>
      <color indexed="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  <font>
      <u/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indexed="60"/>
        <bgColor indexed="25"/>
      </patternFill>
    </fill>
  </fills>
  <borders count="9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5">
    <xf numFmtId="0" fontId="0" fillId="0" borderId="0"/>
    <xf numFmtId="164" fontId="19" fillId="0" borderId="0" applyBorder="0" applyProtection="0"/>
    <xf numFmtId="0" fontId="1" fillId="0" borderId="0"/>
    <xf numFmtId="0" fontId="19" fillId="0" borderId="0"/>
    <xf numFmtId="0" fontId="19" fillId="0" borderId="0"/>
  </cellStyleXfs>
  <cellXfs count="79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4" fontId="8" fillId="2" borderId="4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10" fontId="11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165" fontId="11" fillId="2" borderId="2" xfId="0" applyNumberFormat="1" applyFont="1" applyFill="1" applyBorder="1" applyAlignment="1">
      <alignment horizontal="center" vertical="center" wrapText="1"/>
    </xf>
    <xf numFmtId="165" fontId="11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66" fontId="0" fillId="0" borderId="0" xfId="0" applyNumberFormat="1"/>
    <xf numFmtId="0" fontId="13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left" wrapText="1"/>
    </xf>
    <xf numFmtId="0" fontId="15" fillId="2" borderId="7" xfId="0" applyFont="1" applyFill="1" applyBorder="1" applyAlignment="1">
      <alignment horizontal="left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4" fontId="18" fillId="2" borderId="2" xfId="1" applyNumberFormat="1" applyFont="1" applyFill="1" applyBorder="1" applyAlignment="1" applyProtection="1">
      <alignment vertical="center" wrapText="1"/>
    </xf>
    <xf numFmtId="4" fontId="18" fillId="2" borderId="8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14" fillId="2" borderId="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wrapText="1"/>
    </xf>
    <xf numFmtId="0" fontId="16" fillId="2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2"/>
    <cellStyle name="Обычный 6 3 3" xfId="3"/>
    <cellStyle name="Обычный 6 5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148680</xdr:colOff>
      <xdr:row>5</xdr:row>
      <xdr:rowOff>518760</xdr:rowOff>
    </xdr:from>
    <xdr:to>
      <xdr:col>5</xdr:col>
      <xdr:colOff>548279</xdr:colOff>
      <xdr:row>5</xdr:row>
      <xdr:rowOff>858960</xdr:rowOff>
    </xdr:to>
    <xdr:pic>
      <xdr:nvPicPr>
        <xdr:cNvPr id="2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16240" y="3052440"/>
          <a:ext cx="399600" cy="340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5</xdr:row>
      <xdr:rowOff>607680</xdr:rowOff>
    </xdr:from>
    <xdr:to>
      <xdr:col>9</xdr:col>
      <xdr:colOff>916920</xdr:colOff>
      <xdr:row>5</xdr:row>
      <xdr:rowOff>1116000</xdr:rowOff>
    </xdr:to>
    <xdr:pic>
      <xdr:nvPicPr>
        <xdr:cNvPr id="3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784200" y="3141360"/>
          <a:ext cx="88524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70200</xdr:colOff>
      <xdr:row>5</xdr:row>
      <xdr:rowOff>916920</xdr:rowOff>
    </xdr:from>
    <xdr:to>
      <xdr:col>10</xdr:col>
      <xdr:colOff>743760</xdr:colOff>
      <xdr:row>5</xdr:row>
      <xdr:rowOff>1299240</xdr:rowOff>
    </xdr:to>
    <xdr:pic>
      <xdr:nvPicPr>
        <xdr:cNvPr id="4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7746120" y="3450600"/>
          <a:ext cx="673560" cy="382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273960</xdr:colOff>
      <xdr:row>6</xdr:row>
      <xdr:rowOff>168480</xdr:rowOff>
    </xdr:from>
    <xdr:to>
      <xdr:col>8</xdr:col>
      <xdr:colOff>556199</xdr:colOff>
      <xdr:row>6</xdr:row>
      <xdr:rowOff>320400</xdr:rowOff>
    </xdr:to>
    <xdr:pic>
      <xdr:nvPicPr>
        <xdr:cNvPr id="5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6251760" y="4043160"/>
          <a:ext cx="282240" cy="151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101519</xdr:colOff>
      <xdr:row>5</xdr:row>
      <xdr:rowOff>439920</xdr:rowOff>
    </xdr:from>
    <xdr:to>
      <xdr:col>11</xdr:col>
      <xdr:colOff>978480</xdr:colOff>
      <xdr:row>5</xdr:row>
      <xdr:rowOff>948240</xdr:rowOff>
    </xdr:to>
    <xdr:pic>
      <xdr:nvPicPr>
        <xdr:cNvPr id="6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8575560" y="2973600"/>
          <a:ext cx="87696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15</xdr:row>
      <xdr:rowOff>8280</xdr:rowOff>
    </xdr:from>
    <xdr:to>
      <xdr:col>10</xdr:col>
      <xdr:colOff>313920</xdr:colOff>
      <xdr:row>15</xdr:row>
      <xdr:rowOff>335880</xdr:rowOff>
    </xdr:to>
    <xdr:pic>
      <xdr:nvPicPr>
        <xdr:cNvPr id="7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7073640" y="5765039"/>
          <a:ext cx="916200" cy="327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203759</xdr:colOff>
      <xdr:row>4</xdr:row>
      <xdr:rowOff>235079</xdr:rowOff>
    </xdr:from>
    <xdr:to>
      <xdr:col>11</xdr:col>
      <xdr:colOff>689760</xdr:colOff>
      <xdr:row>4</xdr:row>
      <xdr:rowOff>494280</xdr:rowOff>
    </xdr:to>
    <xdr:pic>
      <xdr:nvPicPr>
        <xdr:cNvPr id="8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8677800" y="1997280"/>
          <a:ext cx="486000" cy="259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140400</xdr:colOff>
      <xdr:row>7</xdr:row>
      <xdr:rowOff>298439</xdr:rowOff>
    </xdr:from>
    <xdr:to>
      <xdr:col>5</xdr:col>
      <xdr:colOff>547560</xdr:colOff>
      <xdr:row>7</xdr:row>
      <xdr:rowOff>597240</xdr:rowOff>
    </xdr:to>
    <xdr:pic>
      <xdr:nvPicPr>
        <xdr:cNvPr id="7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3285720" y="3026519"/>
          <a:ext cx="407160" cy="298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7</xdr:row>
      <xdr:rowOff>534240</xdr:rowOff>
    </xdr:from>
    <xdr:to>
      <xdr:col>9</xdr:col>
      <xdr:colOff>916920</xdr:colOff>
      <xdr:row>7</xdr:row>
      <xdr:rowOff>974160</xdr:rowOff>
    </xdr:to>
    <xdr:pic>
      <xdr:nvPicPr>
        <xdr:cNvPr id="8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5765760" y="3262320"/>
          <a:ext cx="885240" cy="439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69840</xdr:colOff>
      <xdr:row>7</xdr:row>
      <xdr:rowOff>801359</xdr:rowOff>
    </xdr:from>
    <xdr:to>
      <xdr:col>10</xdr:col>
      <xdr:colOff>743400</xdr:colOff>
      <xdr:row>7</xdr:row>
      <xdr:rowOff>1139400</xdr:rowOff>
    </xdr:to>
    <xdr:pic>
      <xdr:nvPicPr>
        <xdr:cNvPr id="9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6727320" y="3529440"/>
          <a:ext cx="673560" cy="338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258120</xdr:colOff>
      <xdr:row>8</xdr:row>
      <xdr:rowOff>167040</xdr:rowOff>
    </xdr:from>
    <xdr:to>
      <xdr:col>8</xdr:col>
      <xdr:colOff>540000</xdr:colOff>
      <xdr:row>8</xdr:row>
      <xdr:rowOff>440639</xdr:rowOff>
    </xdr:to>
    <xdr:pic>
      <xdr:nvPicPr>
        <xdr:cNvPr id="10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5217480" y="4906800"/>
          <a:ext cx="281880" cy="273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70560</xdr:colOff>
      <xdr:row>7</xdr:row>
      <xdr:rowOff>141480</xdr:rowOff>
    </xdr:from>
    <xdr:to>
      <xdr:col>11</xdr:col>
      <xdr:colOff>791280</xdr:colOff>
      <xdr:row>7</xdr:row>
      <xdr:rowOff>502920</xdr:rowOff>
    </xdr:to>
    <xdr:pic>
      <xdr:nvPicPr>
        <xdr:cNvPr id="11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7526160" y="2869560"/>
          <a:ext cx="720720" cy="36143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17</xdr:row>
      <xdr:rowOff>7920</xdr:rowOff>
    </xdr:from>
    <xdr:to>
      <xdr:col>10</xdr:col>
      <xdr:colOff>313920</xdr:colOff>
      <xdr:row>17</xdr:row>
      <xdr:rowOff>335520</xdr:rowOff>
    </xdr:to>
    <xdr:pic>
      <xdr:nvPicPr>
        <xdr:cNvPr id="12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6055200" y="6805080"/>
          <a:ext cx="916200" cy="327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203039</xdr:colOff>
      <xdr:row>6</xdr:row>
      <xdr:rowOff>235440</xdr:rowOff>
    </xdr:from>
    <xdr:to>
      <xdr:col>11</xdr:col>
      <xdr:colOff>688680</xdr:colOff>
      <xdr:row>6</xdr:row>
      <xdr:rowOff>493200</xdr:rowOff>
    </xdr:to>
    <xdr:pic>
      <xdr:nvPicPr>
        <xdr:cNvPr id="13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7658640" y="1991880"/>
          <a:ext cx="485640" cy="257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13</xdr:col>
      <xdr:colOff>93600</xdr:colOff>
      <xdr:row>6</xdr:row>
      <xdr:rowOff>793080</xdr:rowOff>
    </xdr:from>
    <xdr:to>
      <xdr:col>13</xdr:col>
      <xdr:colOff>572040</xdr:colOff>
      <xdr:row>7</xdr:row>
      <xdr:rowOff>78480</xdr:rowOff>
    </xdr:to>
    <xdr:pic>
      <xdr:nvPicPr>
        <xdr:cNvPr id="14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9066960" y="2549519"/>
          <a:ext cx="478439" cy="257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132840</xdr:colOff>
      <xdr:row>7</xdr:row>
      <xdr:rowOff>801359</xdr:rowOff>
    </xdr:from>
    <xdr:to>
      <xdr:col>5</xdr:col>
      <xdr:colOff>540359</xdr:colOff>
      <xdr:row>7</xdr:row>
      <xdr:rowOff>1100160</xdr:rowOff>
    </xdr:to>
    <xdr:pic>
      <xdr:nvPicPr>
        <xdr:cNvPr id="15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3278160" y="3529440"/>
          <a:ext cx="407520" cy="298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141120</xdr:colOff>
      <xdr:row>7</xdr:row>
      <xdr:rowOff>340560</xdr:rowOff>
    </xdr:from>
    <xdr:to>
      <xdr:col>5</xdr:col>
      <xdr:colOff>540720</xdr:colOff>
      <xdr:row>7</xdr:row>
      <xdr:rowOff>681120</xdr:rowOff>
    </xdr:to>
    <xdr:pic>
      <xdr:nvPicPr>
        <xdr:cNvPr id="16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08680" y="3039840"/>
          <a:ext cx="399600" cy="340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31680</xdr:colOff>
      <xdr:row>7</xdr:row>
      <xdr:rowOff>607680</xdr:rowOff>
    </xdr:from>
    <xdr:to>
      <xdr:col>9</xdr:col>
      <xdr:colOff>916920</xdr:colOff>
      <xdr:row>7</xdr:row>
      <xdr:rowOff>1116000</xdr:rowOff>
    </xdr:to>
    <xdr:pic>
      <xdr:nvPicPr>
        <xdr:cNvPr id="17" name="Picture 21" descr="C:\Temp\KClipboardExport\sssqsznq.gif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784200" y="3306960"/>
          <a:ext cx="885240" cy="50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70200</xdr:colOff>
      <xdr:row>7</xdr:row>
      <xdr:rowOff>916920</xdr:rowOff>
    </xdr:from>
    <xdr:to>
      <xdr:col>10</xdr:col>
      <xdr:colOff>743760</xdr:colOff>
      <xdr:row>7</xdr:row>
      <xdr:rowOff>1299240</xdr:rowOff>
    </xdr:to>
    <xdr:pic>
      <xdr:nvPicPr>
        <xdr:cNvPr id="18" name="Picture 19" descr="C:\Temp\KClipboardExport\8c4wnzhy.gif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7746120" y="3616200"/>
          <a:ext cx="673560" cy="382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273960</xdr:colOff>
      <xdr:row>8</xdr:row>
      <xdr:rowOff>168120</xdr:rowOff>
    </xdr:from>
    <xdr:to>
      <xdr:col>8</xdr:col>
      <xdr:colOff>556199</xdr:colOff>
      <xdr:row>8</xdr:row>
      <xdr:rowOff>320400</xdr:rowOff>
    </xdr:to>
    <xdr:pic>
      <xdr:nvPicPr>
        <xdr:cNvPr id="19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6251760" y="4208760"/>
          <a:ext cx="282240" cy="15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218880</xdr:colOff>
      <xdr:row>7</xdr:row>
      <xdr:rowOff>136440</xdr:rowOff>
    </xdr:from>
    <xdr:to>
      <xdr:col>11</xdr:col>
      <xdr:colOff>939960</xdr:colOff>
      <xdr:row>7</xdr:row>
      <xdr:rowOff>555480</xdr:rowOff>
    </xdr:to>
    <xdr:pic>
      <xdr:nvPicPr>
        <xdr:cNvPr id="20" name="Picture 1" descr="C:\Temp\KClipboardExport\7d4qbwfz.gif"/>
        <xdr:cNvPicPr/>
      </xdr:nvPicPr>
      <xdr:blipFill>
        <a:blip xmlns:r="http://schemas.openxmlformats.org/officeDocument/2006/relationships" r:embed="rId1"/>
        <a:srcRect t="13641"/>
        <a:stretch/>
      </xdr:blipFill>
      <xdr:spPr bwMode="auto">
        <a:xfrm>
          <a:off x="8692920" y="2835720"/>
          <a:ext cx="721080" cy="419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321120</xdr:colOff>
      <xdr:row>17</xdr:row>
      <xdr:rowOff>8280</xdr:rowOff>
    </xdr:from>
    <xdr:to>
      <xdr:col>10</xdr:col>
      <xdr:colOff>313920</xdr:colOff>
      <xdr:row>17</xdr:row>
      <xdr:rowOff>335520</xdr:rowOff>
    </xdr:to>
    <xdr:pic>
      <xdr:nvPicPr>
        <xdr:cNvPr id="21" name="Picture 1" descr="C:\Temp\KClipboardExport\7d4qbwfz.gif"/>
        <xdr:cNvPicPr/>
      </xdr:nvPicPr>
      <xdr:blipFill>
        <a:blip xmlns:r="http://schemas.openxmlformats.org/officeDocument/2006/relationships" r:embed="rId1"/>
        <a:srcRect t="13641" r="56743" b="33087"/>
        <a:stretch/>
      </xdr:blipFill>
      <xdr:spPr bwMode="auto">
        <a:xfrm>
          <a:off x="7073640" y="5931000"/>
          <a:ext cx="916200" cy="327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203759</xdr:colOff>
      <xdr:row>6</xdr:row>
      <xdr:rowOff>234720</xdr:rowOff>
    </xdr:from>
    <xdr:to>
      <xdr:col>11</xdr:col>
      <xdr:colOff>689760</xdr:colOff>
      <xdr:row>6</xdr:row>
      <xdr:rowOff>495000</xdr:rowOff>
    </xdr:to>
    <xdr:pic>
      <xdr:nvPicPr>
        <xdr:cNvPr id="22" name="Picture 1" descr="C:\Temp\KClipboardExport\7d4qbwfz.gif"/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 bwMode="auto">
        <a:xfrm>
          <a:off x="8677800" y="1981440"/>
          <a:ext cx="486000" cy="260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148680</xdr:colOff>
      <xdr:row>7</xdr:row>
      <xdr:rowOff>471600</xdr:rowOff>
    </xdr:from>
    <xdr:to>
      <xdr:col>5</xdr:col>
      <xdr:colOff>548279</xdr:colOff>
      <xdr:row>7</xdr:row>
      <xdr:rowOff>812159</xdr:rowOff>
    </xdr:to>
    <xdr:pic>
      <xdr:nvPicPr>
        <xdr:cNvPr id="23" name="Рисунок 1" descr="C:\Temp\KClipboardExport\l41eo45a.gif"/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 bwMode="auto">
        <a:xfrm>
          <a:off x="4116240" y="3170880"/>
          <a:ext cx="399600" cy="3405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IW16"/>
  <sheetViews>
    <sheetView topLeftCell="A4" workbookViewId="0">
      <selection activeCell="F6" sqref="F6"/>
    </sheetView>
  </sheetViews>
  <sheetFormatPr defaultColWidth="9.140625" defaultRowHeight="15" x14ac:dyDescent="0.25"/>
  <cols>
    <col min="1" max="1" width="36.140625" style="1" customWidth="1"/>
    <col min="2" max="2" width="51" style="2" customWidth="1"/>
    <col min="3" max="257" width="9.140625" style="3"/>
  </cols>
  <sheetData>
    <row r="1" spans="1:2" ht="21.75" customHeight="1" x14ac:dyDescent="0.25">
      <c r="A1" s="52" t="s">
        <v>0</v>
      </c>
      <c r="B1" s="52"/>
    </row>
    <row r="2" spans="1:2" ht="30.75" customHeight="1" x14ac:dyDescent="0.25">
      <c r="A2" s="52"/>
      <c r="B2" s="52"/>
    </row>
    <row r="3" spans="1:2" ht="15.6" customHeight="1" x14ac:dyDescent="0.25">
      <c r="A3" s="53" t="s">
        <v>1</v>
      </c>
      <c r="B3" s="53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4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1" t="s">
        <v>12</v>
      </c>
      <c r="B16" s="51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17"/>
  <sheetViews>
    <sheetView workbookViewId="0">
      <selection activeCell="H8" sqref="H8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7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6" ht="68.25" customHeight="1" x14ac:dyDescent="0.25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0" t="s">
        <v>16</v>
      </c>
      <c r="B5" s="61" t="s">
        <v>17</v>
      </c>
      <c r="C5" s="62" t="s">
        <v>18</v>
      </c>
      <c r="D5" s="62"/>
      <c r="E5" s="62"/>
      <c r="F5" s="62"/>
      <c r="G5" s="63" t="s">
        <v>19</v>
      </c>
      <c r="H5" s="64" t="s">
        <v>20</v>
      </c>
      <c r="I5" s="65" t="s">
        <v>21</v>
      </c>
      <c r="J5" s="65"/>
      <c r="K5" s="65"/>
      <c r="L5" s="15" t="s">
        <v>22</v>
      </c>
      <c r="P5" s="16"/>
    </row>
    <row r="6" spans="1:16" ht="89.25" x14ac:dyDescent="0.25">
      <c r="A6" s="60"/>
      <c r="B6" s="61"/>
      <c r="C6" s="13" t="s">
        <v>23</v>
      </c>
      <c r="D6" s="13" t="s">
        <v>24</v>
      </c>
      <c r="E6" s="13" t="s">
        <v>25</v>
      </c>
      <c r="F6" s="17"/>
      <c r="G6" s="63"/>
      <c r="H6" s="63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9" si="0">C8+D8+E8</f>
        <v>0</v>
      </c>
      <c r="G8" s="26"/>
      <c r="H8" s="26"/>
      <c r="I8" s="27" t="e">
        <f t="shared" ref="I8:I9" si="1">AVERAGE(C8:E8)</f>
        <v>#DIV/0!</v>
      </c>
      <c r="J8" s="27" t="e">
        <f t="shared" ref="J8:J9" si="2">STDEV(C8:E8)</f>
        <v>#DIV/0!</v>
      </c>
      <c r="K8" s="28" t="e">
        <f t="shared" ref="K8:K9" si="3">J8/I8</f>
        <v>#DIV/0!</v>
      </c>
      <c r="L8" s="25" t="e">
        <f t="shared" ref="L8:L9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ref="F10:F14" si="5">C10+D10+E10</f>
        <v>0</v>
      </c>
      <c r="G10" s="26"/>
      <c r="H10" s="26"/>
      <c r="I10" s="27" t="e">
        <f t="shared" ref="I10:I14" si="6">AVERAGE(C10:E10)</f>
        <v>#DIV/0!</v>
      </c>
      <c r="J10" s="27" t="e">
        <f t="shared" ref="J10:J14" si="7">STDEV(C10:E10)</f>
        <v>#DIV/0!</v>
      </c>
      <c r="K10" s="28" t="e">
        <f t="shared" ref="K10:K14" si="8">J10/I10</f>
        <v>#DIV/0!</v>
      </c>
      <c r="L10" s="25" t="e">
        <f t="shared" ref="L10:L14" si="9">F10/H10*G10</f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5"/>
        <v>0</v>
      </c>
      <c r="G11" s="26"/>
      <c r="H11" s="26"/>
      <c r="I11" s="27" t="e">
        <f t="shared" si="6"/>
        <v>#DIV/0!</v>
      </c>
      <c r="J11" s="27" t="e">
        <f t="shared" si="7"/>
        <v>#DIV/0!</v>
      </c>
      <c r="K11" s="28" t="e">
        <f t="shared" si="8"/>
        <v>#DIV/0!</v>
      </c>
      <c r="L11" s="25" t="e">
        <f t="shared" si="9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5"/>
        <v>0</v>
      </c>
      <c r="G12" s="26"/>
      <c r="H12" s="26"/>
      <c r="I12" s="27" t="e">
        <f t="shared" si="6"/>
        <v>#DIV/0!</v>
      </c>
      <c r="J12" s="27" t="e">
        <f t="shared" si="7"/>
        <v>#DIV/0!</v>
      </c>
      <c r="K12" s="28" t="e">
        <f t="shared" si="8"/>
        <v>#DIV/0!</v>
      </c>
      <c r="L12" s="25" t="e">
        <f t="shared" si="9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5"/>
        <v>0</v>
      </c>
      <c r="G13" s="26"/>
      <c r="H13" s="26"/>
      <c r="I13" s="27" t="e">
        <f t="shared" si="6"/>
        <v>#DIV/0!</v>
      </c>
      <c r="J13" s="27" t="e">
        <f t="shared" si="7"/>
        <v>#DIV/0!</v>
      </c>
      <c r="K13" s="28" t="e">
        <f t="shared" si="8"/>
        <v>#DIV/0!</v>
      </c>
      <c r="L13" s="25" t="e">
        <f t="shared" si="9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5"/>
        <v>0</v>
      </c>
      <c r="G14" s="26"/>
      <c r="H14" s="26"/>
      <c r="I14" s="27" t="e">
        <f t="shared" si="6"/>
        <v>#DIV/0!</v>
      </c>
      <c r="J14" s="27" t="e">
        <f t="shared" si="7"/>
        <v>#DIV/0!</v>
      </c>
      <c r="K14" s="28" t="e">
        <f t="shared" si="8"/>
        <v>#DIV/0!</v>
      </c>
      <c r="L14" s="25" t="e">
        <f t="shared" si="9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6"/>
      <c r="C16" s="56"/>
      <c r="D16" s="56"/>
      <c r="E16" s="56"/>
      <c r="F16" s="56"/>
      <c r="G16" s="56"/>
      <c r="H16" s="56"/>
      <c r="I16" s="56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  <pageSetUpPr fitToPage="1"/>
  </sheetPr>
  <dimension ref="A1:IW16"/>
  <sheetViews>
    <sheetView workbookViewId="0">
      <selection activeCell="D14" sqref="D14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257" width="9.140625" style="3"/>
  </cols>
  <sheetData>
    <row r="1" spans="1:2" ht="21.75" customHeight="1" x14ac:dyDescent="0.25">
      <c r="A1" s="52" t="s">
        <v>0</v>
      </c>
      <c r="B1" s="52"/>
    </row>
    <row r="2" spans="1:2" ht="54.75" customHeight="1" x14ac:dyDescent="0.25">
      <c r="A2" s="52"/>
      <c r="B2" s="52"/>
    </row>
    <row r="3" spans="1:2" ht="15.6" customHeight="1" x14ac:dyDescent="0.25">
      <c r="A3" s="53" t="s">
        <v>1</v>
      </c>
      <c r="B3" s="53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4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1" t="s">
        <v>12</v>
      </c>
      <c r="B16" s="51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  <pageSetUpPr fitToPage="1"/>
  </sheetPr>
  <dimension ref="A1:R19"/>
  <sheetViews>
    <sheetView workbookViewId="0">
      <selection activeCell="H10" sqref="H10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7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8" ht="14.25" customHeight="1" x14ac:dyDescent="0.25">
      <c r="A2" s="58" t="s">
        <v>35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8" ht="14.45" customHeight="1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0" t="s">
        <v>16</v>
      </c>
      <c r="B7" s="61" t="s">
        <v>17</v>
      </c>
      <c r="C7" s="62" t="s">
        <v>18</v>
      </c>
      <c r="D7" s="62"/>
      <c r="E7" s="62"/>
      <c r="F7" s="62"/>
      <c r="G7" s="63" t="s">
        <v>19</v>
      </c>
      <c r="H7" s="64" t="s">
        <v>20</v>
      </c>
      <c r="I7" s="66" t="s">
        <v>21</v>
      </c>
      <c r="J7" s="66"/>
      <c r="K7" s="66"/>
      <c r="L7" s="15" t="s">
        <v>22</v>
      </c>
      <c r="M7" s="15" t="s">
        <v>38</v>
      </c>
      <c r="N7" s="67" t="s">
        <v>39</v>
      </c>
      <c r="R7" s="16"/>
    </row>
    <row r="8" spans="1:18" ht="153" x14ac:dyDescent="0.25">
      <c r="A8" s="60"/>
      <c r="B8" s="61"/>
      <c r="C8" s="13" t="s">
        <v>23</v>
      </c>
      <c r="D8" s="13" t="s">
        <v>24</v>
      </c>
      <c r="E8" s="13" t="s">
        <v>25</v>
      </c>
      <c r="F8" s="17"/>
      <c r="G8" s="63"/>
      <c r="H8" s="63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67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6"/>
      <c r="C18" s="56"/>
      <c r="D18" s="56"/>
      <c r="E18" s="56"/>
      <c r="F18" s="56"/>
      <c r="G18" s="56"/>
      <c r="H18" s="56"/>
      <c r="I18" s="56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N7:N8"/>
    <mergeCell ref="A18:I1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"/>
    <pageSetUpPr fitToPage="1"/>
  </sheetPr>
  <dimension ref="A1:IW16"/>
  <sheetViews>
    <sheetView workbookViewId="0">
      <selection activeCell="B5" sqref="B5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257" width="9.140625" style="3"/>
  </cols>
  <sheetData>
    <row r="1" spans="1:2" ht="21.75" customHeight="1" x14ac:dyDescent="0.25">
      <c r="A1" s="52" t="s">
        <v>0</v>
      </c>
      <c r="B1" s="52"/>
    </row>
    <row r="2" spans="1:2" ht="54.75" customHeight="1" x14ac:dyDescent="0.25">
      <c r="A2" s="52"/>
      <c r="B2" s="52"/>
    </row>
    <row r="3" spans="1:2" ht="15.6" customHeight="1" x14ac:dyDescent="0.25">
      <c r="A3" s="53" t="s">
        <v>1</v>
      </c>
      <c r="B3" s="53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4" t="s">
        <v>7</v>
      </c>
      <c r="B8" s="54"/>
    </row>
    <row r="9" spans="1:2" ht="15.75" x14ac:dyDescent="0.25">
      <c r="A9" s="7"/>
      <c r="B9" s="7"/>
    </row>
    <row r="10" spans="1:2" ht="15.75" x14ac:dyDescent="0.25">
      <c r="A10" s="55" t="s">
        <v>8</v>
      </c>
      <c r="B10" s="55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1" t="s">
        <v>12</v>
      </c>
      <c r="B16" s="51"/>
    </row>
  </sheetData>
  <mergeCells count="6">
    <mergeCell ref="A16:B16"/>
    <mergeCell ref="A1:B1"/>
    <mergeCell ref="A2:B2"/>
    <mergeCell ref="A3:B3"/>
    <mergeCell ref="A8:B8"/>
    <mergeCell ref="A10:B10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"/>
    <pageSetUpPr fitToPage="1"/>
  </sheetPr>
  <dimension ref="A1:P19"/>
  <sheetViews>
    <sheetView workbookViewId="0">
      <selection activeCell="I23" sqref="I23"/>
    </sheetView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7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6" ht="14.25" customHeight="1" x14ac:dyDescent="0.25">
      <c r="A2" s="58" t="s">
        <v>42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6" ht="14.45" customHeight="1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0" t="s">
        <v>16</v>
      </c>
      <c r="B7" s="61" t="s">
        <v>17</v>
      </c>
      <c r="C7" s="62" t="s">
        <v>18</v>
      </c>
      <c r="D7" s="62"/>
      <c r="E7" s="62"/>
      <c r="F7" s="62"/>
      <c r="G7" s="63" t="s">
        <v>19</v>
      </c>
      <c r="H7" s="64" t="s">
        <v>20</v>
      </c>
      <c r="I7" s="65" t="s">
        <v>21</v>
      </c>
      <c r="J7" s="65"/>
      <c r="K7" s="65"/>
      <c r="L7" s="15" t="s">
        <v>22</v>
      </c>
      <c r="P7" s="16"/>
    </row>
    <row r="8" spans="1:16" ht="89.25" x14ac:dyDescent="0.25">
      <c r="A8" s="60"/>
      <c r="B8" s="61"/>
      <c r="C8" s="13" t="s">
        <v>23</v>
      </c>
      <c r="D8" s="13" t="s">
        <v>24</v>
      </c>
      <c r="E8" s="13" t="s">
        <v>25</v>
      </c>
      <c r="F8" s="17"/>
      <c r="G8" s="63"/>
      <c r="H8" s="63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6"/>
      <c r="C18" s="56"/>
      <c r="D18" s="56"/>
      <c r="E18" s="56"/>
      <c r="F18" s="56"/>
      <c r="G18" s="56"/>
      <c r="H18" s="56"/>
      <c r="I18" s="56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rintOptions gridLines="1"/>
  <pageMargins left="0.39375000000000004" right="0.39375000000000004" top="0.59027777777777801" bottom="0.59027777777777801" header="0.51181102362204689" footer="0.51181102362204689"/>
  <pageSetup paperSize="9" fitToHeight="0" orientation="landscape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B14"/>
  <sheetViews>
    <sheetView workbookViewId="0">
      <selection activeCell="G12" sqref="G12"/>
    </sheetView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2" t="s">
        <v>46</v>
      </c>
      <c r="B2" s="52"/>
    </row>
    <row r="3" spans="1:2" ht="33.75" customHeight="1" x14ac:dyDescent="0.25">
      <c r="A3" s="52"/>
      <c r="B3" s="52"/>
    </row>
    <row r="4" spans="1:2" ht="15.6" customHeight="1" x14ac:dyDescent="0.25">
      <c r="A4" s="68" t="s">
        <v>1</v>
      </c>
      <c r="B4" s="68"/>
    </row>
    <row r="5" spans="1:2" ht="15.6" customHeight="1" x14ac:dyDescent="0.25">
      <c r="A5" s="54" t="s">
        <v>2</v>
      </c>
      <c r="B5" s="38" t="s">
        <v>47</v>
      </c>
    </row>
    <row r="6" spans="1:2" ht="54.75" customHeight="1" x14ac:dyDescent="0.25">
      <c r="A6" s="54"/>
      <c r="B6" s="38" t="s">
        <v>48</v>
      </c>
    </row>
    <row r="7" spans="1:2" ht="42" customHeight="1" x14ac:dyDescent="0.25">
      <c r="A7" s="54"/>
      <c r="B7" s="38" t="s">
        <v>49</v>
      </c>
    </row>
    <row r="8" spans="1:2" ht="38.25" customHeight="1" x14ac:dyDescent="0.25">
      <c r="A8" s="54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1" t="s">
        <v>12</v>
      </c>
      <c r="B14" s="51"/>
    </row>
  </sheetData>
  <mergeCells count="5">
    <mergeCell ref="A2:B2"/>
    <mergeCell ref="A3:B3"/>
    <mergeCell ref="A4:B4"/>
    <mergeCell ref="A5:A8"/>
    <mergeCell ref="A14:B14"/>
  </mergeCells>
  <printOptions gridLines="1"/>
  <pageMargins left="0.7" right="0.7" top="0.75" bottom="0.75" header="0.51181102362204689" footer="0.51181102362204689"/>
  <pageSetup paperSize="9" fitToHeight="0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1"/>
    <pageSetUpPr fitToPage="1"/>
  </sheetPr>
  <dimension ref="B1:J24"/>
  <sheetViews>
    <sheetView tabSelected="1" workbookViewId="0">
      <selection activeCell="J13" sqref="J13"/>
    </sheetView>
  </sheetViews>
  <sheetFormatPr defaultColWidth="9" defaultRowHeight="15" x14ac:dyDescent="0.25"/>
  <cols>
    <col min="2" max="2" width="6.5703125" customWidth="1"/>
    <col min="3" max="3" width="26.42578125" customWidth="1"/>
    <col min="4" max="4" width="10.4257812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x14ac:dyDescent="0.25">
      <c r="H1" s="40"/>
      <c r="I1" s="40"/>
      <c r="J1" s="40"/>
    </row>
    <row r="2" spans="2:10" ht="33" customHeight="1" x14ac:dyDescent="0.25">
      <c r="B2" s="72" t="s">
        <v>55</v>
      </c>
      <c r="C2" s="72"/>
      <c r="D2" s="72"/>
      <c r="E2" s="72"/>
      <c r="F2" s="72"/>
      <c r="G2" s="72"/>
      <c r="H2" s="72"/>
      <c r="I2" s="72"/>
      <c r="J2" s="72"/>
    </row>
    <row r="3" spans="2:10" ht="25.5" customHeight="1" x14ac:dyDescent="0.25">
      <c r="B3" s="41"/>
      <c r="C3" s="41"/>
      <c r="D3" s="41"/>
      <c r="E3" s="41"/>
      <c r="F3" s="41"/>
      <c r="G3" s="41"/>
      <c r="H3" s="41"/>
      <c r="I3" s="41"/>
      <c r="J3" s="41"/>
    </row>
    <row r="4" spans="2:10" ht="60" customHeight="1" x14ac:dyDescent="0.25">
      <c r="B4" s="73" t="s">
        <v>56</v>
      </c>
      <c r="C4" s="73"/>
      <c r="D4" s="73"/>
      <c r="E4" s="73"/>
      <c r="F4" s="73"/>
      <c r="G4" s="73"/>
      <c r="H4" s="73"/>
      <c r="I4" s="73"/>
      <c r="J4" s="73"/>
    </row>
    <row r="5" spans="2:10" ht="87.75" customHeight="1" x14ac:dyDescent="0.25">
      <c r="B5" s="74" t="s">
        <v>57</v>
      </c>
      <c r="C5" s="74"/>
      <c r="D5" s="74"/>
      <c r="E5" s="74"/>
      <c r="F5" s="74"/>
      <c r="G5" s="74"/>
      <c r="H5" s="74"/>
      <c r="I5" s="74"/>
      <c r="J5" s="74"/>
    </row>
    <row r="6" spans="2:10" ht="18" customHeight="1" x14ac:dyDescent="0.25">
      <c r="B6" s="41"/>
      <c r="C6" s="41"/>
      <c r="D6" s="41"/>
      <c r="E6" s="42"/>
      <c r="F6" s="42"/>
      <c r="G6" s="42"/>
      <c r="H6" s="41"/>
      <c r="I6" s="41"/>
      <c r="J6" s="41"/>
    </row>
    <row r="7" spans="2:10" ht="34.9" customHeight="1" x14ac:dyDescent="0.25">
      <c r="B7" s="75" t="s">
        <v>16</v>
      </c>
      <c r="C7" s="75" t="s">
        <v>17</v>
      </c>
      <c r="D7" s="75" t="s">
        <v>58</v>
      </c>
      <c r="E7" s="76" t="s">
        <v>18</v>
      </c>
      <c r="F7" s="76"/>
      <c r="G7" s="76"/>
      <c r="H7" s="76" t="s">
        <v>19</v>
      </c>
      <c r="I7" s="77" t="s">
        <v>59</v>
      </c>
      <c r="J7" s="78" t="s">
        <v>60</v>
      </c>
    </row>
    <row r="8" spans="2:10" ht="24" customHeight="1" x14ac:dyDescent="0.25">
      <c r="B8" s="75"/>
      <c r="C8" s="75"/>
      <c r="D8" s="75"/>
      <c r="E8" s="76" t="s">
        <v>61</v>
      </c>
      <c r="F8" s="76" t="s">
        <v>62</v>
      </c>
      <c r="G8" s="76" t="s">
        <v>63</v>
      </c>
      <c r="H8" s="76"/>
      <c r="I8" s="77"/>
      <c r="J8" s="78"/>
    </row>
    <row r="9" spans="2:10" ht="60.6" customHeight="1" x14ac:dyDescent="0.25">
      <c r="B9" s="75"/>
      <c r="C9" s="75"/>
      <c r="D9" s="75"/>
      <c r="E9" s="76"/>
      <c r="F9" s="76"/>
      <c r="G9" s="76"/>
      <c r="H9" s="76"/>
      <c r="I9" s="77"/>
      <c r="J9" s="78"/>
    </row>
    <row r="10" spans="2:10" x14ac:dyDescent="0.25">
      <c r="B10" s="43">
        <v>1</v>
      </c>
      <c r="C10" s="43">
        <v>2</v>
      </c>
      <c r="D10" s="43">
        <v>3</v>
      </c>
      <c r="E10" s="43">
        <v>4</v>
      </c>
      <c r="F10" s="43">
        <v>5</v>
      </c>
      <c r="G10" s="43">
        <v>6</v>
      </c>
      <c r="H10" s="43">
        <v>7</v>
      </c>
      <c r="I10" s="43">
        <v>8</v>
      </c>
      <c r="J10" s="43">
        <v>9</v>
      </c>
    </row>
    <row r="11" spans="2:10" ht="24" x14ac:dyDescent="0.25">
      <c r="B11" s="44">
        <v>1</v>
      </c>
      <c r="C11" s="43" t="s">
        <v>66</v>
      </c>
      <c r="D11" s="43" t="s">
        <v>65</v>
      </c>
      <c r="E11" s="43">
        <v>1240</v>
      </c>
      <c r="F11" s="43">
        <v>1350</v>
      </c>
      <c r="G11" s="43">
        <v>1374</v>
      </c>
      <c r="H11" s="44">
        <v>2</v>
      </c>
      <c r="I11" s="45">
        <f>E11</f>
        <v>1240</v>
      </c>
      <c r="J11" s="46">
        <f>H11*I11</f>
        <v>2480</v>
      </c>
    </row>
    <row r="12" spans="2:10" ht="24" x14ac:dyDescent="0.25">
      <c r="B12" s="44">
        <v>2</v>
      </c>
      <c r="C12" s="43" t="s">
        <v>67</v>
      </c>
      <c r="D12" s="43" t="s">
        <v>65</v>
      </c>
      <c r="E12" s="43">
        <v>1240</v>
      </c>
      <c r="F12" s="43">
        <v>1350</v>
      </c>
      <c r="G12" s="43">
        <v>1374</v>
      </c>
      <c r="H12" s="44">
        <v>1</v>
      </c>
      <c r="I12" s="45">
        <v>1240</v>
      </c>
      <c r="J12" s="46">
        <v>1240</v>
      </c>
    </row>
    <row r="13" spans="2:10" x14ac:dyDescent="0.25">
      <c r="B13" s="44"/>
      <c r="C13" s="43"/>
      <c r="D13" s="43"/>
      <c r="E13" s="43"/>
      <c r="F13" s="43"/>
      <c r="G13" s="43"/>
      <c r="H13" s="44"/>
      <c r="I13" s="45"/>
      <c r="J13" s="46"/>
    </row>
    <row r="14" spans="2:10" x14ac:dyDescent="0.25">
      <c r="B14" s="44"/>
      <c r="C14" s="43"/>
      <c r="D14" s="43"/>
      <c r="E14" s="43"/>
      <c r="F14" s="43"/>
      <c r="G14" s="43"/>
      <c r="H14" s="44"/>
      <c r="I14" s="45"/>
      <c r="J14" s="46"/>
    </row>
    <row r="15" spans="2:10" x14ac:dyDescent="0.25">
      <c r="B15" s="44"/>
      <c r="C15" s="43"/>
      <c r="D15" s="43"/>
      <c r="E15" s="43"/>
      <c r="F15" s="43"/>
      <c r="G15" s="43"/>
      <c r="H15" s="44"/>
      <c r="I15" s="45"/>
      <c r="J15" s="46"/>
    </row>
    <row r="16" spans="2:10" x14ac:dyDescent="0.25">
      <c r="B16" s="44"/>
      <c r="C16" s="43"/>
      <c r="D16" s="43"/>
      <c r="E16" s="43"/>
      <c r="F16" s="43"/>
      <c r="G16" s="43"/>
      <c r="H16" s="44"/>
      <c r="I16" s="45"/>
      <c r="J16" s="46"/>
    </row>
    <row r="17" spans="2:10" x14ac:dyDescent="0.25">
      <c r="B17" s="44"/>
      <c r="C17" s="43"/>
      <c r="D17" s="43"/>
      <c r="E17" s="43"/>
      <c r="F17" s="43"/>
      <c r="G17" s="43"/>
      <c r="H17" s="44"/>
      <c r="I17" s="45"/>
      <c r="J17" s="46"/>
    </row>
    <row r="18" spans="2:10" x14ac:dyDescent="0.25">
      <c r="B18" s="44"/>
      <c r="C18" s="43"/>
      <c r="D18" s="43"/>
      <c r="E18" s="43"/>
      <c r="F18" s="43"/>
      <c r="G18" s="43"/>
      <c r="H18" s="44"/>
      <c r="I18" s="45"/>
      <c r="J18" s="46"/>
    </row>
    <row r="19" spans="2:10" x14ac:dyDescent="0.25">
      <c r="B19" s="44"/>
      <c r="C19" s="43"/>
      <c r="D19" s="43"/>
      <c r="E19" s="43"/>
      <c r="F19" s="43"/>
      <c r="G19" s="43"/>
      <c r="H19" s="44"/>
      <c r="I19" s="45"/>
      <c r="J19" s="46"/>
    </row>
    <row r="20" spans="2:10" ht="45" customHeight="1" x14ac:dyDescent="0.25">
      <c r="B20" s="44"/>
      <c r="C20" s="47"/>
      <c r="D20" s="43"/>
      <c r="E20" s="48"/>
      <c r="F20" s="48"/>
      <c r="G20" s="48"/>
      <c r="H20" s="49"/>
      <c r="I20" s="45"/>
      <c r="J20" s="46"/>
    </row>
    <row r="21" spans="2:10" ht="21" customHeight="1" x14ac:dyDescent="0.25">
      <c r="B21" s="69" t="s">
        <v>64</v>
      </c>
      <c r="C21" s="69"/>
      <c r="D21" s="69"/>
      <c r="E21" s="69"/>
      <c r="F21" s="69"/>
      <c r="G21" s="69"/>
      <c r="H21" s="69"/>
      <c r="I21" s="69"/>
      <c r="J21" s="50">
        <f>SUM(J11:J20)</f>
        <v>3720</v>
      </c>
    </row>
    <row r="22" spans="2:10" ht="17.25" customHeight="1" x14ac:dyDescent="0.25">
      <c r="B22" s="70"/>
      <c r="C22" s="70"/>
      <c r="D22" s="70"/>
      <c r="E22" s="70"/>
    </row>
    <row r="24" spans="2:10" s="16" customFormat="1" ht="15.6" customHeight="1" x14ac:dyDescent="0.25">
      <c r="B24" s="71"/>
      <c r="C24" s="71"/>
      <c r="D24" s="71"/>
      <c r="E24" s="71"/>
      <c r="F24" s="71"/>
      <c r="G24" s="71"/>
      <c r="H24" s="71"/>
      <c r="I24" s="71"/>
      <c r="J24" s="71"/>
    </row>
  </sheetData>
  <mergeCells count="16">
    <mergeCell ref="B21:I21"/>
    <mergeCell ref="B22:E22"/>
    <mergeCell ref="B24:J24"/>
    <mergeCell ref="B2:J2"/>
    <mergeCell ref="B4:J4"/>
    <mergeCell ref="B5:J5"/>
    <mergeCell ref="B7:B9"/>
    <mergeCell ref="C7:C9"/>
    <mergeCell ref="D7:D9"/>
    <mergeCell ref="E7:G7"/>
    <mergeCell ref="H7:H9"/>
    <mergeCell ref="I7:I9"/>
    <mergeCell ref="J7:J9"/>
    <mergeCell ref="E8:E9"/>
    <mergeCell ref="F8:F9"/>
    <mergeCell ref="G8:G9"/>
  </mergeCells>
  <printOptions gridLines="1"/>
  <pageMargins left="0.70833333333333315" right="0.70833333333333315" top="0.74791666666666701" bottom="0.74791666666666701" header="0.51181102362204689" footer="0.51181102362204689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Надежда В. Литвиненко</cp:lastModifiedBy>
  <cp:revision>2</cp:revision>
  <dcterms:created xsi:type="dcterms:W3CDTF">2011-08-15T09:57:36Z</dcterms:created>
  <dcterms:modified xsi:type="dcterms:W3CDTF">2026-02-13T08:13:18Z</dcterms:modified>
  <dc:language>en-US</dc:language>
</cp:coreProperties>
</file>