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13_ncr:1_{0298EF5A-F699-41C2-89A7-66D394499472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Лист1" sheetId="9" r:id="rId1"/>
    <sheet name="1" sheetId="10" r:id="rId2"/>
  </sheets>
  <definedNames>
    <definedName name="_Hlk226099861" localSheetId="0">Лист1!$B$9</definedName>
    <definedName name="_xlnm._FilterDatabase" localSheetId="0" hidden="1">Лист1!$D$1:$D$32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0" i="9" l="1"/>
  <c r="I10" i="9"/>
  <c r="J10" i="9"/>
  <c r="L9" i="9" l="1"/>
  <c r="K9" i="9"/>
  <c r="O9" i="9"/>
  <c r="P9" i="9" s="1"/>
  <c r="N9" i="9"/>
  <c r="M9" i="9" l="1"/>
  <c r="P10" i="9"/>
  <c r="I11" i="9" s="1"/>
</calcChain>
</file>

<file path=xl/sharedStrings.xml><?xml version="1.0" encoding="utf-8"?>
<sst xmlns="http://schemas.openxmlformats.org/spreadsheetml/2006/main" count="39" uniqueCount="38">
  <si>
    <t>№</t>
  </si>
  <si>
    <t>Однородность совокупности значений выявленных цен, используемых в расчете Н(М)ЦК, ЦКЕП</t>
  </si>
  <si>
    <t>Среднее квадратичное отклонение</t>
  </si>
  <si>
    <t>Итого:</t>
  </si>
  <si>
    <t>Используемый метод определения НМЦК с обоснованием:</t>
  </si>
  <si>
    <t>Метод сопоставимых рыночных цен (анализ рынка)</t>
  </si>
  <si>
    <t xml:space="preserve">           Программное обеспечение Официального сайта Российской Федерации в информационно-телекоммуникационной сети «Интернет» для размещения информации о размещении заказов на поставки товаров, выполнение работ, оказание услуг не позволяет проводить операции с такими значениями. Поэтому в случае необходимости Заказчиком применяется округление таких показателей согласно принятым математическим правилам.</t>
  </si>
  <si>
    <t>Расчет НМЦК</t>
  </si>
  <si>
    <t>Ед. изм</t>
  </si>
  <si>
    <t>Наименование товара</t>
  </si>
  <si>
    <t>Начальник отдела организации закупок_______________________________________ / Н.Н. Сальникова /</t>
  </si>
  <si>
    <t xml:space="preserve">            Цена включает в себя все расходы на поставку товара, включая расходы по упаковке, доставке, погрузо-разгрузочным работам, поднятие на этаж, а также расходы на страхование, уплату таможенных пошлин, налогов и других обязательных платежей, которые Поставщик должен выплатить в связи с выполнением обязательств по контракту в соответствии с законодательством Российской Федерации. </t>
  </si>
  <si>
    <t xml:space="preserve">            Нормативное значение (предельных цен), не установлено распоряжением Комитета по государственному заказу Санкт-Петербурга от 31.05.2018 № 100-р «Об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услуг».</t>
  </si>
  <si>
    <t>Кол-во ед. изм.</t>
  </si>
  <si>
    <t>-</t>
  </si>
  <si>
    <t>Начальная (максимальная) цена контракта,  (руб.)</t>
  </si>
  <si>
    <t xml:space="preserve">Код ОКПД 2 / КТРУ </t>
  </si>
  <si>
    <t xml:space="preserve">Обоснование и расчет начальной (максимальной) цены контракта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</si>
  <si>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шт</t>
  </si>
  <si>
    <t>Распоряжение Комитета по государственному заказу Санкт-Петербурга от 31.05.2018 N 100-р «Об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услуг»</t>
  </si>
  <si>
    <t>Реестр товаров для обеспечения нужд СПб (на 2 квартал 2026 года)</t>
  </si>
  <si>
    <t>Экономист __________________________________Е.И. Курдюкова</t>
  </si>
  <si>
    <t>Источники Ценового Предложения (ЦП), руб.</t>
  </si>
  <si>
    <r>
      <t xml:space="preserve">Средняя арифметическая цена за единицу по наименьшему ценовому предложению (руб.) </t>
    </r>
    <r>
      <rPr>
        <b/>
        <i/>
        <sz val="8"/>
        <color indexed="8"/>
        <rFont val="Times New Roman"/>
        <family val="1"/>
        <charset val="204"/>
      </rPr>
      <t xml:space="preserve">&lt;ц&gt; </t>
    </r>
  </si>
  <si>
    <r>
      <t xml:space="preserve">коэффициент вариации цен V (%) </t>
    </r>
    <r>
      <rPr>
        <i/>
        <sz val="8"/>
        <color indexed="8"/>
        <rFont val="Times New Roman"/>
        <family val="1"/>
        <charset val="204"/>
      </rPr>
      <t>(не должен превышать 33%)</t>
    </r>
  </si>
  <si>
    <t>В результате проведенного расчета Н(М)ЦК составила, руб.:</t>
  </si>
  <si>
    <t xml:space="preserve">           В случае если победитель не является плательщиком НДС (в том числе находится на упрощенной системе налогообложения), расчеты за единицу товара (выполненные работы, оказанные услуги) производятся с учетом коэффициента пересчета, рассчитанного как отношение цены контракта, предложенной победителем, к начальной (максимальной) цене контракта, сформированной заказчиком, без учета суммы НДС. Контракт заключается по цене, предложенной участником закупки, с которым заключается контракт.
           Валюта, используемая для определения и обоснования начальной (максимальной) цены контракта, (начальной цены единицы товара, работы, услуги), цены заявки на участие в закупке, для оплаты поставленного товара - рубль Российской Федерации.
</t>
  </si>
  <si>
    <t>Следующая минимальная Цена за единицу изм. с НДС (руб.)</t>
  </si>
  <si>
    <t>Цена, по минимальному ценовому предложению, за единицу изм. с НДС (руб.) закупка не состоялась не состоялась.Реестровый номер закупки:
2026006081646</t>
  </si>
  <si>
    <t>Объект закупки: Поставка термометров бытовых жидкостных.</t>
  </si>
  <si>
    <t>вх.: 307</t>
  </si>
  <si>
    <t>Поставка термометров бытовых жидкостных.</t>
  </si>
  <si>
    <t>26.51.51.110-004 -Термометр бытовой жидкостный тип 1.</t>
  </si>
  <si>
    <t>ЦП №1 (вх.№807 от 16.06.2026 г.)</t>
  </si>
  <si>
    <t>ЦП №3 (вх.№ 806 от 16.06.2026 г.)</t>
  </si>
  <si>
    <t>Дата подготовки обоснования НМЦК 17.06.2026 г.</t>
  </si>
  <si>
    <r>
      <t xml:space="preserve">           Начальная (максимальная) цена контракта определена в соответствии с требованиями части 22 статьи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(далее – Закон о контрактной системе).
           Начальная (максимальная) цена контракта определена и обоснована заказчиком посредством применения следующего метода: метод сопоставимых рыночных цен (анализа рынка).
           Определение начальной (максимальной) цены контракта сформировано в соответствии с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исполнителем)»)
           В целях получения ценовой информации в отношении предполагаемого к поставке товара для определения НМЦК был направлен запрос №325 от 16.06.2026 г. не менее чем 5 (пяти) потенциальным Поставщикам. На запрос было представлены ценовые предложения от Поставщиков  на основании которых было проведено определение однородности совокупности значений выявленных цен. Информация из Реестра товаров для обеспечения нужд Санкт-Петербурга (на 2 квартал 2026 года), публикуемая на сайте Комитета по государственному заказу Санкт-Петербурга (www.gz-spb.ru) не реже одного раза в квартал в расчете не учитывалась, в связи отсутствием нормативных значений (предельных цен) по товару требуемому Заказчику.</t>
    </r>
    <r>
      <rPr>
        <b/>
        <sz val="11"/>
        <color indexed="8"/>
        <rFont val="Times New Roman"/>
        <family val="1"/>
        <charset val="204"/>
      </rPr>
      <t xml:space="preserve"> * Расчет произведен по наименьшему ценовому предложению, в целях эффективности и экономии использования бюджетных средств, что не противоречит положениям Закона N 44-ФЗ.</t>
    </r>
  </si>
  <si>
    <t>ЦП №2 (вх.№ 824 от 17.06.2026 г.)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</si>
</sst>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₽_-;\-* #,##0.00\ _₽_-;_-* &quot;-&quot;??\ _₽_-;_-@_-"/>
    <numFmt numFmtId="165" formatCode="#,##0.00\ &quot;₽&quot;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Cyr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rgb="FF00206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b/>
      <i/>
      <sz val="8"/>
      <color indexed="8"/>
      <name val="Times New Roman"/>
      <family val="1"/>
      <charset val="204"/>
    </font>
    <font>
      <i/>
      <sz val="8"/>
      <color indexed="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41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164" fontId="1" fillId="0" borderId="0" applyFont="0" applyFill="0" applyBorder="0" applyAlignment="0" applyProtection="0"/>
  </cellStyleXfs>
  <cellXfs count="66">
    <xf numFmtId="0" fontId="0" fillId="0" borderId="0" xfId="0"/>
    <xf numFmtId="1" fontId="8" fillId="2" borderId="1" xfId="0" applyNumberFormat="1" applyFont="1" applyFill="1" applyBorder="1" applyAlignment="1" applyProtection="1">
      <alignment horizontal="left" vertical="top" wrapText="1"/>
      <protection locked="0"/>
    </xf>
    <xf numFmtId="0" fontId="4" fillId="3" borderId="5" xfId="0" applyFont="1" applyFill="1" applyBorder="1" applyAlignment="1" applyProtection="1">
      <alignment horizontal="center" vertical="top" wrapText="1"/>
      <protection locked="0"/>
    </xf>
    <xf numFmtId="0" fontId="4" fillId="3" borderId="1" xfId="0" applyFont="1" applyFill="1" applyBorder="1" applyAlignment="1" applyProtection="1">
      <alignment horizontal="center" vertical="top" wrapText="1"/>
      <protection locked="0"/>
    </xf>
    <xf numFmtId="1" fontId="4" fillId="2" borderId="3" xfId="0" applyNumberFormat="1" applyFont="1" applyFill="1" applyBorder="1" applyAlignment="1" applyProtection="1">
      <alignment horizontal="center" vertical="top" wrapText="1"/>
      <protection locked="0"/>
    </xf>
    <xf numFmtId="1" fontId="7" fillId="2" borderId="1" xfId="0" applyNumberFormat="1" applyFont="1" applyFill="1" applyBorder="1" applyAlignment="1" applyProtection="1">
      <alignment horizontal="center" vertical="top" wrapText="1"/>
      <protection locked="0"/>
    </xf>
    <xf numFmtId="1" fontId="3" fillId="2" borderId="1" xfId="0" applyNumberFormat="1" applyFont="1" applyFill="1" applyBorder="1" applyAlignment="1" applyProtection="1">
      <alignment horizontal="center" vertical="top" wrapText="1"/>
      <protection locked="0"/>
    </xf>
    <xf numFmtId="3" fontId="3" fillId="2" borderId="1" xfId="0" applyNumberFormat="1" applyFont="1" applyFill="1" applyBorder="1" applyAlignment="1" applyProtection="1">
      <alignment horizontal="center" vertical="top" wrapText="1"/>
      <protection locked="0"/>
    </xf>
    <xf numFmtId="4" fontId="3" fillId="2" borderId="1" xfId="0" applyNumberFormat="1" applyFont="1" applyFill="1" applyBorder="1" applyAlignment="1" applyProtection="1">
      <alignment horizontal="center" vertical="top" wrapText="1"/>
      <protection locked="0"/>
    </xf>
    <xf numFmtId="164" fontId="3" fillId="2" borderId="1" xfId="3" applyFont="1" applyFill="1" applyBorder="1" applyAlignment="1" applyProtection="1">
      <alignment vertical="top" wrapText="1"/>
      <protection locked="0"/>
    </xf>
    <xf numFmtId="164" fontId="3" fillId="2" borderId="1" xfId="3" applyFont="1" applyFill="1" applyBorder="1" applyAlignment="1" applyProtection="1">
      <alignment vertical="top" wrapText="1"/>
      <protection hidden="1"/>
    </xf>
    <xf numFmtId="164" fontId="5" fillId="0" borderId="1" xfId="3" applyFont="1" applyBorder="1" applyAlignment="1" applyProtection="1">
      <alignment vertical="top" wrapText="1"/>
      <protection hidden="1"/>
    </xf>
    <xf numFmtId="164" fontId="3" fillId="0" borderId="1" xfId="3" applyFont="1" applyFill="1" applyBorder="1" applyAlignment="1" applyProtection="1">
      <alignment vertical="top" wrapText="1"/>
      <protection hidden="1"/>
    </xf>
    <xf numFmtId="164" fontId="4" fillId="0" borderId="1" xfId="3" applyFont="1" applyFill="1" applyBorder="1" applyAlignment="1" applyProtection="1">
      <alignment vertical="top" wrapText="1"/>
      <protection locked="0"/>
    </xf>
    <xf numFmtId="164" fontId="4" fillId="0" borderId="1" xfId="3" applyFont="1" applyFill="1" applyBorder="1" applyAlignment="1" applyProtection="1">
      <alignment vertical="top" wrapText="1"/>
      <protection hidden="1"/>
    </xf>
    <xf numFmtId="0" fontId="4" fillId="0" borderId="0" xfId="0" applyFont="1" applyBorder="1" applyAlignment="1" applyProtection="1">
      <alignment vertical="top"/>
      <protection locked="0"/>
    </xf>
    <xf numFmtId="165" fontId="6" fillId="0" borderId="0" xfId="0" applyNumberFormat="1" applyFont="1" applyAlignment="1" applyProtection="1">
      <alignment horizontal="center" vertical="top"/>
      <protection locked="0"/>
    </xf>
    <xf numFmtId="4" fontId="4" fillId="0" borderId="0" xfId="0" applyNumberFormat="1" applyFont="1" applyAlignment="1" applyProtection="1">
      <alignment horizontal="left" vertical="top"/>
      <protection locked="0"/>
    </xf>
    <xf numFmtId="4" fontId="4" fillId="0" borderId="0" xfId="0" applyNumberFormat="1" applyFont="1" applyBorder="1" applyAlignment="1" applyProtection="1">
      <alignment vertical="top"/>
      <protection locked="0"/>
    </xf>
    <xf numFmtId="2" fontId="4" fillId="0" borderId="0" xfId="0" applyNumberFormat="1" applyFont="1" applyBorder="1" applyAlignment="1" applyProtection="1">
      <alignment vertical="top"/>
      <protection locked="0"/>
    </xf>
    <xf numFmtId="0" fontId="5" fillId="0" borderId="0" xfId="0" applyFont="1" applyAlignment="1" applyProtection="1">
      <alignment horizontal="left" vertical="top"/>
      <protection locked="0"/>
    </xf>
    <xf numFmtId="0" fontId="8" fillId="0" borderId="0" xfId="2" applyFont="1" applyFill="1" applyBorder="1" applyAlignment="1" applyProtection="1">
      <alignment vertical="top"/>
      <protection locked="0"/>
    </xf>
    <xf numFmtId="0" fontId="5" fillId="0" borderId="0" xfId="0" applyFont="1" applyAlignment="1" applyProtection="1">
      <alignment vertical="top"/>
      <protection locked="0"/>
    </xf>
    <xf numFmtId="4" fontId="5" fillId="0" borderId="0" xfId="0" applyNumberFormat="1" applyFont="1" applyAlignment="1" applyProtection="1">
      <alignment vertical="top"/>
      <protection locked="0"/>
    </xf>
    <xf numFmtId="0" fontId="5" fillId="0" borderId="0" xfId="0" applyFont="1" applyBorder="1" applyAlignment="1" applyProtection="1">
      <alignment vertical="top"/>
      <protection locked="0"/>
    </xf>
    <xf numFmtId="0" fontId="10" fillId="0" borderId="0" xfId="0" applyFont="1" applyAlignment="1" applyProtection="1">
      <alignment vertical="top"/>
      <protection locked="0"/>
    </xf>
    <xf numFmtId="1" fontId="7" fillId="2" borderId="3" xfId="0" applyNumberFormat="1" applyFont="1" applyFill="1" applyBorder="1" applyAlignment="1" applyProtection="1">
      <alignment horizontal="center" vertical="top" wrapText="1"/>
      <protection locked="0"/>
    </xf>
    <xf numFmtId="1" fontId="4" fillId="2" borderId="1" xfId="0" applyNumberFormat="1" applyFont="1" applyFill="1" applyBorder="1" applyAlignment="1" applyProtection="1">
      <alignment horizontal="center" vertical="top" wrapText="1"/>
      <protection locked="0"/>
    </xf>
    <xf numFmtId="0" fontId="5" fillId="0" borderId="0" xfId="0" applyFont="1" applyAlignment="1" applyProtection="1">
      <alignment horizontal="left" vertical="top" wrapText="1"/>
      <protection locked="0"/>
    </xf>
    <xf numFmtId="0" fontId="3" fillId="0" borderId="0" xfId="0" applyFont="1" applyAlignment="1" applyProtection="1">
      <alignment vertical="top" wrapText="1"/>
      <protection locked="0"/>
    </xf>
    <xf numFmtId="0" fontId="3" fillId="0" borderId="0" xfId="0" applyFont="1" applyAlignment="1" applyProtection="1">
      <alignment horizontal="left" vertical="top" wrapText="1"/>
      <protection locked="0"/>
    </xf>
    <xf numFmtId="4" fontId="3" fillId="0" borderId="0" xfId="0" applyNumberFormat="1" applyFont="1" applyAlignment="1" applyProtection="1">
      <alignment vertical="top" wrapText="1"/>
      <protection locked="0"/>
    </xf>
    <xf numFmtId="0" fontId="5" fillId="0" borderId="0" xfId="0" applyFont="1" applyAlignment="1" applyProtection="1">
      <alignment vertical="top" wrapText="1"/>
      <protection locked="0"/>
    </xf>
    <xf numFmtId="4" fontId="5" fillId="0" borderId="0" xfId="0" applyNumberFormat="1" applyFont="1" applyAlignment="1" applyProtection="1">
      <alignment vertical="top" wrapText="1"/>
      <protection locked="0"/>
    </xf>
    <xf numFmtId="0" fontId="5" fillId="0" borderId="0" xfId="0" applyFont="1" applyBorder="1" applyAlignment="1" applyProtection="1">
      <alignment vertical="top" wrapText="1"/>
      <protection locked="0"/>
    </xf>
    <xf numFmtId="0" fontId="5" fillId="0" borderId="0" xfId="0" applyFont="1" applyAlignment="1">
      <alignment horizontal="left" vertical="top" wrapText="1"/>
    </xf>
    <xf numFmtId="4" fontId="13" fillId="2" borderId="1" xfId="0" applyNumberFormat="1" applyFont="1" applyFill="1" applyBorder="1" applyAlignment="1" applyProtection="1">
      <alignment horizontal="center" vertical="top" wrapText="1"/>
      <protection locked="0"/>
    </xf>
    <xf numFmtId="0" fontId="13" fillId="2" borderId="1" xfId="0" applyFont="1" applyFill="1" applyBorder="1" applyAlignment="1" applyProtection="1">
      <alignment horizontal="center" vertical="top" wrapText="1"/>
      <protection locked="0"/>
    </xf>
    <xf numFmtId="164" fontId="3" fillId="4" borderId="1" xfId="3" applyFont="1" applyFill="1" applyBorder="1" applyAlignment="1" applyProtection="1">
      <alignment vertical="top" wrapText="1"/>
      <protection hidden="1"/>
    </xf>
    <xf numFmtId="4" fontId="6" fillId="0" borderId="0" xfId="0" applyNumberFormat="1" applyFont="1" applyAlignment="1" applyProtection="1">
      <alignment horizontal="center" vertical="top"/>
      <protection locked="0"/>
    </xf>
    <xf numFmtId="0" fontId="11" fillId="0" borderId="0" xfId="0" applyFont="1" applyAlignment="1" applyProtection="1">
      <alignment vertical="top"/>
      <protection locked="0"/>
    </xf>
    <xf numFmtId="164" fontId="3" fillId="0" borderId="1" xfId="3" applyFont="1" applyFill="1" applyBorder="1" applyAlignment="1" applyProtection="1">
      <alignment vertical="top" wrapText="1"/>
      <protection locked="0"/>
    </xf>
    <xf numFmtId="2" fontId="4" fillId="0" borderId="1" xfId="0" applyNumberFormat="1" applyFont="1" applyFill="1" applyBorder="1" applyAlignment="1" applyProtection="1">
      <alignment horizontal="right" vertical="top" wrapText="1"/>
      <protection locked="0"/>
    </xf>
    <xf numFmtId="0" fontId="5" fillId="0" borderId="1" xfId="0" applyFont="1" applyBorder="1" applyAlignment="1">
      <alignment horizontal="right" vertical="top" wrapText="1"/>
    </xf>
    <xf numFmtId="0" fontId="4" fillId="2" borderId="3" xfId="0" applyFont="1" applyFill="1" applyBorder="1" applyAlignment="1" applyProtection="1">
      <alignment horizontal="center" vertical="top" wrapText="1"/>
      <protection locked="0"/>
    </xf>
    <xf numFmtId="0" fontId="4" fillId="2" borderId="2" xfId="0" applyFont="1" applyFill="1" applyBorder="1" applyAlignment="1" applyProtection="1">
      <alignment horizontal="center" vertical="top" wrapText="1"/>
      <protection locked="0"/>
    </xf>
    <xf numFmtId="0" fontId="4" fillId="2" borderId="6" xfId="0" applyFont="1" applyFill="1" applyBorder="1" applyAlignment="1" applyProtection="1">
      <alignment horizontal="center" vertical="top" wrapText="1"/>
      <protection locked="0"/>
    </xf>
    <xf numFmtId="0" fontId="12" fillId="2" borderId="3" xfId="0" applyFont="1" applyFill="1" applyBorder="1" applyAlignment="1" applyProtection="1">
      <alignment horizontal="center" vertical="top" wrapText="1"/>
      <protection locked="0"/>
    </xf>
    <xf numFmtId="0" fontId="12" fillId="2" borderId="2" xfId="0" applyFont="1" applyFill="1" applyBorder="1" applyAlignment="1" applyProtection="1">
      <alignment horizontal="center" vertical="top" wrapText="1"/>
      <protection locked="0"/>
    </xf>
    <xf numFmtId="2" fontId="4" fillId="2" borderId="4" xfId="0" applyNumberFormat="1" applyFont="1" applyFill="1" applyBorder="1" applyAlignment="1" applyProtection="1">
      <alignment horizontal="center" vertical="top" wrapText="1"/>
      <protection locked="0"/>
    </xf>
    <xf numFmtId="2" fontId="4" fillId="2" borderId="6" xfId="0" applyNumberFormat="1" applyFont="1" applyFill="1" applyBorder="1" applyAlignment="1" applyProtection="1">
      <alignment horizontal="center" vertical="top" wrapText="1"/>
      <protection locked="0"/>
    </xf>
    <xf numFmtId="2" fontId="4" fillId="2" borderId="5" xfId="0" applyNumberFormat="1" applyFont="1" applyFill="1" applyBorder="1" applyAlignment="1" applyProtection="1">
      <alignment horizontal="center" vertical="top" wrapText="1"/>
      <protection locked="0"/>
    </xf>
    <xf numFmtId="0" fontId="4" fillId="0" borderId="3" xfId="0" applyFont="1" applyFill="1" applyBorder="1" applyAlignment="1" applyProtection="1">
      <alignment horizontal="center" vertical="top" wrapText="1"/>
      <protection locked="0"/>
    </xf>
    <xf numFmtId="0" fontId="4" fillId="0" borderId="2" xfId="0" applyFont="1" applyFill="1" applyBorder="1" applyAlignment="1" applyProtection="1">
      <alignment horizontal="center" vertical="top" wrapText="1"/>
      <protection locked="0"/>
    </xf>
    <xf numFmtId="2" fontId="4" fillId="2" borderId="3" xfId="0" applyNumberFormat="1" applyFont="1" applyFill="1" applyBorder="1" applyAlignment="1" applyProtection="1">
      <alignment horizontal="center" vertical="top" wrapText="1"/>
      <protection locked="0"/>
    </xf>
    <xf numFmtId="2" fontId="4" fillId="2" borderId="2" xfId="0" applyNumberFormat="1" applyFont="1" applyFill="1" applyBorder="1" applyAlignment="1" applyProtection="1">
      <alignment horizontal="center" vertical="top" wrapText="1"/>
      <protection locked="0"/>
    </xf>
    <xf numFmtId="0" fontId="5" fillId="0" borderId="2" xfId="0" applyFont="1" applyBorder="1" applyAlignment="1">
      <alignment horizontal="center" vertical="top" wrapText="1"/>
    </xf>
    <xf numFmtId="0" fontId="4" fillId="0" borderId="0" xfId="0" applyFont="1" applyAlignment="1" applyProtection="1">
      <alignment horizontal="right" vertical="top" wrapText="1"/>
      <protection locked="0"/>
    </xf>
    <xf numFmtId="0" fontId="4" fillId="0" borderId="0" xfId="0" applyFont="1" applyFill="1" applyBorder="1" applyAlignment="1" applyProtection="1">
      <alignment horizontal="center" vertical="top" wrapText="1"/>
      <protection locked="0"/>
    </xf>
    <xf numFmtId="0" fontId="4" fillId="0" borderId="4" xfId="0" applyFont="1" applyFill="1" applyBorder="1" applyAlignment="1" applyProtection="1">
      <alignment horizontal="center" vertical="top" wrapText="1"/>
      <protection locked="0"/>
    </xf>
    <xf numFmtId="0" fontId="4" fillId="0" borderId="6" xfId="0" applyFont="1" applyFill="1" applyBorder="1" applyAlignment="1" applyProtection="1">
      <alignment horizontal="center" vertical="top" wrapText="1"/>
      <protection locked="0"/>
    </xf>
    <xf numFmtId="0" fontId="4" fillId="0" borderId="5" xfId="0" applyFont="1" applyFill="1" applyBorder="1" applyAlignment="1" applyProtection="1">
      <alignment horizontal="center" vertical="top" wrapText="1"/>
      <protection locked="0"/>
    </xf>
    <xf numFmtId="0" fontId="9" fillId="2" borderId="0" xfId="0" applyFont="1" applyFill="1" applyAlignment="1" applyProtection="1">
      <alignment vertical="top" wrapText="1"/>
      <protection locked="0"/>
    </xf>
    <xf numFmtId="0" fontId="8" fillId="0" borderId="0" xfId="0" applyFont="1" applyAlignment="1" applyProtection="1">
      <alignment horizontal="left" vertical="top" wrapText="1"/>
      <protection locked="0"/>
    </xf>
    <xf numFmtId="0" fontId="3" fillId="0" borderId="0" xfId="0" applyFont="1" applyBorder="1" applyAlignment="1" applyProtection="1">
      <alignment horizontal="left" vertical="top" wrapText="1"/>
      <protection locked="0"/>
    </xf>
    <xf numFmtId="0" fontId="5" fillId="0" borderId="0" xfId="0" applyFont="1" applyAlignment="1" applyProtection="1">
      <alignment horizontal="left" vertical="top" wrapText="1"/>
      <protection locked="0"/>
    </xf>
  </cellXfs>
  <cellStyles count="4">
    <cellStyle name="Обычный" xfId="0" builtinId="0"/>
    <cellStyle name="Обычный 2" xfId="2" xr:uid="{00000000-0005-0000-0000-000001000000}"/>
    <cellStyle name="Обычный 4" xfId="1" xr:uid="{00000000-0005-0000-0000-000002000000}"/>
    <cellStyle name="Финансовый" xfId="3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97939</xdr:colOff>
      <xdr:row>6</xdr:row>
      <xdr:rowOff>687977</xdr:rowOff>
    </xdr:from>
    <xdr:to>
      <xdr:col>12</xdr:col>
      <xdr:colOff>1249680</xdr:colOff>
      <xdr:row>6</xdr:row>
      <xdr:rowOff>1005840</xdr:rowOff>
    </xdr:to>
    <xdr:pic>
      <xdr:nvPicPr>
        <xdr:cNvPr id="8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84019" y="2567577"/>
          <a:ext cx="1151741" cy="3178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189380</xdr:colOff>
      <xdr:row>6</xdr:row>
      <xdr:rowOff>610160</xdr:rowOff>
    </xdr:from>
    <xdr:to>
      <xdr:col>11</xdr:col>
      <xdr:colOff>1189505</xdr:colOff>
      <xdr:row>6</xdr:row>
      <xdr:rowOff>1048310</xdr:rowOff>
    </xdr:to>
    <xdr:pic>
      <xdr:nvPicPr>
        <xdr:cNvPr id="9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93992" y="2546536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20"/>
  <sheetViews>
    <sheetView tabSelected="1" zoomScale="85" zoomScaleNormal="85" workbookViewId="0">
      <selection activeCell="J7" sqref="J7"/>
    </sheetView>
  </sheetViews>
  <sheetFormatPr defaultColWidth="9.109375" defaultRowHeight="13.8" x14ac:dyDescent="0.3"/>
  <cols>
    <col min="1" max="1" width="6.44140625" style="32" customWidth="1"/>
    <col min="2" max="2" width="16.88671875" style="28" customWidth="1"/>
    <col min="3" max="3" width="22.88671875" style="28" customWidth="1"/>
    <col min="4" max="4" width="8.6640625" style="32" customWidth="1"/>
    <col min="5" max="5" width="9.109375" style="32" customWidth="1"/>
    <col min="6" max="6" width="9.6640625" style="32" customWidth="1"/>
    <col min="7" max="7" width="10" style="32" customWidth="1"/>
    <col min="8" max="8" width="11.77734375" style="32" customWidth="1"/>
    <col min="9" max="9" width="12" style="32" customWidth="1"/>
    <col min="10" max="10" width="11.109375" style="32" customWidth="1"/>
    <col min="11" max="11" width="14.6640625" style="33" customWidth="1"/>
    <col min="12" max="12" width="14.77734375" style="32" customWidth="1"/>
    <col min="13" max="13" width="11.44140625" style="32" customWidth="1"/>
    <col min="14" max="14" width="10.109375" style="32" customWidth="1"/>
    <col min="15" max="15" width="12.33203125" style="32" customWidth="1"/>
    <col min="16" max="16" width="14.33203125" style="34" customWidth="1"/>
    <col min="17" max="17" width="9.44140625" style="32" bestFit="1" customWidth="1"/>
    <col min="18" max="16384" width="9.109375" style="32"/>
  </cols>
  <sheetData>
    <row r="1" spans="1:16" ht="21" customHeight="1" x14ac:dyDescent="0.3">
      <c r="A1" s="29"/>
      <c r="B1" s="30"/>
      <c r="C1" s="30"/>
      <c r="D1" s="29"/>
      <c r="E1" s="29"/>
      <c r="F1" s="29"/>
      <c r="G1" s="29"/>
      <c r="H1" s="29"/>
      <c r="I1" s="29"/>
      <c r="J1" s="29"/>
      <c r="K1" s="31"/>
      <c r="L1" s="29"/>
      <c r="M1" s="29"/>
      <c r="N1" s="29"/>
      <c r="O1" s="57"/>
      <c r="P1" s="57"/>
    </row>
    <row r="2" spans="1:16" ht="18" customHeight="1" x14ac:dyDescent="0.3">
      <c r="A2" s="62" t="s">
        <v>29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</row>
    <row r="3" spans="1:16" ht="27.6" customHeight="1" x14ac:dyDescent="0.3">
      <c r="A3" s="58" t="s">
        <v>17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</row>
    <row r="4" spans="1:16" ht="28.2" customHeight="1" x14ac:dyDescent="0.3">
      <c r="A4" s="59" t="s">
        <v>4</v>
      </c>
      <c r="B4" s="60"/>
      <c r="C4" s="61"/>
      <c r="D4" s="59" t="s">
        <v>5</v>
      </c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1"/>
    </row>
    <row r="5" spans="1:16" ht="14.4" customHeight="1" x14ac:dyDescent="0.3">
      <c r="A5" s="59" t="s">
        <v>7</v>
      </c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1"/>
    </row>
    <row r="6" spans="1:16" ht="60.75" customHeight="1" x14ac:dyDescent="0.3">
      <c r="A6" s="44" t="s">
        <v>0</v>
      </c>
      <c r="B6" s="44" t="s">
        <v>9</v>
      </c>
      <c r="C6" s="44" t="s">
        <v>16</v>
      </c>
      <c r="D6" s="44" t="s">
        <v>8</v>
      </c>
      <c r="E6" s="44" t="s">
        <v>13</v>
      </c>
      <c r="F6" s="44" t="s">
        <v>20</v>
      </c>
      <c r="G6" s="47" t="s">
        <v>19</v>
      </c>
      <c r="H6" s="46" t="s">
        <v>22</v>
      </c>
      <c r="I6" s="46"/>
      <c r="J6" s="46"/>
      <c r="K6" s="49" t="s">
        <v>1</v>
      </c>
      <c r="L6" s="50"/>
      <c r="M6" s="51"/>
      <c r="N6" s="54" t="s">
        <v>28</v>
      </c>
      <c r="O6" s="44" t="s">
        <v>27</v>
      </c>
      <c r="P6" s="52" t="s">
        <v>15</v>
      </c>
    </row>
    <row r="7" spans="1:16" ht="97.5" customHeight="1" x14ac:dyDescent="0.3">
      <c r="A7" s="45"/>
      <c r="B7" s="45"/>
      <c r="C7" s="45"/>
      <c r="D7" s="45"/>
      <c r="E7" s="45"/>
      <c r="F7" s="56"/>
      <c r="G7" s="48"/>
      <c r="H7" s="2" t="s">
        <v>33</v>
      </c>
      <c r="I7" s="3" t="s">
        <v>37</v>
      </c>
      <c r="J7" s="3" t="s">
        <v>34</v>
      </c>
      <c r="K7" s="36" t="s">
        <v>23</v>
      </c>
      <c r="L7" s="37" t="s">
        <v>2</v>
      </c>
      <c r="M7" s="37" t="s">
        <v>24</v>
      </c>
      <c r="N7" s="55"/>
      <c r="O7" s="45"/>
      <c r="P7" s="53"/>
    </row>
    <row r="8" spans="1:16" ht="15" customHeight="1" x14ac:dyDescent="0.3">
      <c r="A8" s="4">
        <v>1</v>
      </c>
      <c r="B8" s="27">
        <v>2</v>
      </c>
      <c r="C8" s="4">
        <v>3</v>
      </c>
      <c r="D8" s="4">
        <v>4</v>
      </c>
      <c r="E8" s="4">
        <v>5</v>
      </c>
      <c r="F8" s="4">
        <v>6</v>
      </c>
      <c r="G8" s="4">
        <v>7</v>
      </c>
      <c r="H8" s="4">
        <v>8</v>
      </c>
      <c r="I8" s="4">
        <v>9</v>
      </c>
      <c r="J8" s="4">
        <v>10</v>
      </c>
      <c r="K8" s="26">
        <v>11</v>
      </c>
      <c r="L8" s="26">
        <v>12</v>
      </c>
      <c r="M8" s="26">
        <v>13</v>
      </c>
      <c r="N8" s="26">
        <v>14</v>
      </c>
      <c r="O8" s="26">
        <v>15</v>
      </c>
      <c r="P8" s="26">
        <v>16</v>
      </c>
    </row>
    <row r="9" spans="1:16" ht="99.75" customHeight="1" x14ac:dyDescent="0.3">
      <c r="A9" s="5">
        <v>1</v>
      </c>
      <c r="B9" s="35" t="s">
        <v>31</v>
      </c>
      <c r="C9" s="1" t="s">
        <v>32</v>
      </c>
      <c r="D9" s="6" t="s">
        <v>18</v>
      </c>
      <c r="E9" s="7">
        <v>57</v>
      </c>
      <c r="F9" s="7" t="s">
        <v>14</v>
      </c>
      <c r="G9" s="8" t="s">
        <v>14</v>
      </c>
      <c r="H9" s="9">
        <v>720</v>
      </c>
      <c r="I9" s="9">
        <v>985.5</v>
      </c>
      <c r="J9" s="41">
        <v>980</v>
      </c>
      <c r="K9" s="10">
        <f>ROUND(AVERAGE(H9:J9),2)</f>
        <v>895.17</v>
      </c>
      <c r="L9" s="10">
        <f>STDEV(H9:J9)</f>
        <v>151.72370722248141</v>
      </c>
      <c r="M9" s="10">
        <f>L9/K9*100</f>
        <v>16.94915013042008</v>
      </c>
      <c r="N9" s="38">
        <f>MIN(H9:J9)</f>
        <v>720</v>
      </c>
      <c r="O9" s="11">
        <f>MIN(H9:J9)</f>
        <v>720</v>
      </c>
      <c r="P9" s="12">
        <f>O9*E9</f>
        <v>41040</v>
      </c>
    </row>
    <row r="10" spans="1:16" ht="19.2" customHeight="1" x14ac:dyDescent="0.3">
      <c r="A10" s="42" t="s">
        <v>3</v>
      </c>
      <c r="B10" s="43"/>
      <c r="C10" s="43"/>
      <c r="D10" s="43"/>
      <c r="E10" s="43"/>
      <c r="F10" s="43"/>
      <c r="G10" s="43"/>
      <c r="H10" s="9">
        <f>H9*E9</f>
        <v>41040</v>
      </c>
      <c r="I10" s="9">
        <f>I9*E9</f>
        <v>56173.5</v>
      </c>
      <c r="J10" s="9">
        <f>J9*E9</f>
        <v>55860</v>
      </c>
      <c r="K10" s="13"/>
      <c r="L10" s="13"/>
      <c r="M10" s="13"/>
      <c r="N10" s="13"/>
      <c r="O10" s="13"/>
      <c r="P10" s="14">
        <f>SUM(P9:P9)</f>
        <v>41040</v>
      </c>
    </row>
    <row r="11" spans="1:16" s="22" customFormat="1" ht="21.75" customHeight="1" x14ac:dyDescent="0.3">
      <c r="A11" s="15"/>
      <c r="D11" s="15" t="s">
        <v>25</v>
      </c>
      <c r="F11" s="15"/>
      <c r="G11" s="15"/>
      <c r="I11" s="39">
        <f>P10</f>
        <v>41040</v>
      </c>
      <c r="J11" s="16"/>
      <c r="K11" s="17"/>
      <c r="L11" s="18"/>
      <c r="M11" s="15"/>
      <c r="N11" s="15"/>
      <c r="O11" s="15"/>
      <c r="P11" s="19"/>
    </row>
    <row r="12" spans="1:16" ht="33" customHeight="1" x14ac:dyDescent="0.3">
      <c r="A12" s="64" t="s">
        <v>12</v>
      </c>
      <c r="B12" s="64"/>
      <c r="C12" s="64"/>
      <c r="D12" s="64"/>
      <c r="E12" s="64"/>
      <c r="F12" s="64"/>
      <c r="G12" s="64"/>
      <c r="H12" s="64"/>
      <c r="I12" s="64"/>
      <c r="J12" s="64"/>
      <c r="K12" s="64"/>
      <c r="L12" s="64"/>
      <c r="M12" s="64"/>
      <c r="N12" s="64"/>
      <c r="O12" s="64"/>
      <c r="P12" s="64"/>
    </row>
    <row r="13" spans="1:16" ht="38.25" customHeight="1" x14ac:dyDescent="0.3">
      <c r="A13" s="64" t="s">
        <v>11</v>
      </c>
      <c r="B13" s="64"/>
      <c r="C13" s="64"/>
      <c r="D13" s="64"/>
      <c r="E13" s="64"/>
      <c r="F13" s="64"/>
      <c r="G13" s="64"/>
      <c r="H13" s="64"/>
      <c r="I13" s="64"/>
      <c r="J13" s="64"/>
      <c r="K13" s="64"/>
      <c r="L13" s="64"/>
      <c r="M13" s="64"/>
      <c r="N13" s="64"/>
      <c r="O13" s="64"/>
      <c r="P13" s="64"/>
    </row>
    <row r="14" spans="1:16" ht="143.25" customHeight="1" x14ac:dyDescent="0.3">
      <c r="A14" s="64" t="s">
        <v>36</v>
      </c>
      <c r="B14" s="64"/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  <c r="N14" s="64"/>
      <c r="O14" s="64"/>
      <c r="P14" s="64"/>
    </row>
    <row r="15" spans="1:16" ht="40.5" customHeight="1" x14ac:dyDescent="0.3">
      <c r="A15" s="65" t="s">
        <v>6</v>
      </c>
      <c r="B15" s="65"/>
      <c r="C15" s="65"/>
      <c r="D15" s="65"/>
      <c r="E15" s="65"/>
      <c r="F15" s="65"/>
      <c r="G15" s="65"/>
      <c r="H15" s="65"/>
      <c r="I15" s="65"/>
      <c r="J15" s="65"/>
      <c r="K15" s="65"/>
      <c r="L15" s="65"/>
      <c r="M15" s="65"/>
      <c r="N15" s="65"/>
      <c r="O15" s="65"/>
      <c r="P15" s="65"/>
    </row>
    <row r="16" spans="1:16" ht="51.75" customHeight="1" x14ac:dyDescent="0.3">
      <c r="A16" s="63" t="s">
        <v>26</v>
      </c>
      <c r="B16" s="63"/>
      <c r="C16" s="63"/>
      <c r="D16" s="63"/>
      <c r="E16" s="63"/>
      <c r="F16" s="63"/>
      <c r="G16" s="63"/>
      <c r="H16" s="63"/>
      <c r="I16" s="63"/>
      <c r="J16" s="63"/>
      <c r="K16" s="63"/>
      <c r="L16" s="63"/>
      <c r="M16" s="63"/>
      <c r="N16" s="63"/>
      <c r="O16" s="63"/>
      <c r="P16" s="63"/>
    </row>
    <row r="17" spans="1:16" ht="24" customHeight="1" x14ac:dyDescent="0.3">
      <c r="A17" s="63" t="s">
        <v>35</v>
      </c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</row>
    <row r="18" spans="1:16" s="22" customFormat="1" ht="42" customHeight="1" x14ac:dyDescent="0.3">
      <c r="A18" s="20"/>
      <c r="B18" s="21" t="s">
        <v>10</v>
      </c>
      <c r="D18" s="21"/>
      <c r="K18" s="23"/>
      <c r="P18" s="24"/>
    </row>
    <row r="19" spans="1:16" s="22" customFormat="1" ht="21" customHeight="1" x14ac:dyDescent="0.3">
      <c r="B19" s="20" t="s">
        <v>21</v>
      </c>
      <c r="D19" s="20"/>
      <c r="H19" s="40" t="s">
        <v>30</v>
      </c>
      <c r="K19" s="23"/>
      <c r="P19" s="25"/>
    </row>
    <row r="20" spans="1:16" ht="28.2" customHeight="1" x14ac:dyDescent="0.3"/>
  </sheetData>
  <sheetProtection deleteColumns="0"/>
  <mergeCells count="25">
    <mergeCell ref="A17:P17"/>
    <mergeCell ref="A12:P12"/>
    <mergeCell ref="A14:P14"/>
    <mergeCell ref="A13:P13"/>
    <mergeCell ref="A15:P15"/>
    <mergeCell ref="A16:P16"/>
    <mergeCell ref="O1:P1"/>
    <mergeCell ref="A3:P3"/>
    <mergeCell ref="D4:P4"/>
    <mergeCell ref="A5:P5"/>
    <mergeCell ref="A2:P2"/>
    <mergeCell ref="A4:C4"/>
    <mergeCell ref="H6:J6"/>
    <mergeCell ref="G6:G7"/>
    <mergeCell ref="C6:C7"/>
    <mergeCell ref="K6:M6"/>
    <mergeCell ref="P6:P7"/>
    <mergeCell ref="O6:O7"/>
    <mergeCell ref="N6:N7"/>
    <mergeCell ref="F6:F7"/>
    <mergeCell ref="A10:G10"/>
    <mergeCell ref="A6:A7"/>
    <mergeCell ref="B6:B7"/>
    <mergeCell ref="D6:D7"/>
    <mergeCell ref="E6:E7"/>
  </mergeCells>
  <pageMargins left="0.19685039370078741" right="0.19685039370078741" top="0.59055118110236227" bottom="0.19685039370078741" header="3.937007874015748E-2" footer="3.937007874015748E-2"/>
  <pageSetup paperSize="9" scale="6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topLeftCell="F22" zoomScale="85" zoomScaleNormal="85" workbookViewId="0">
      <selection activeCell="J67" sqref="J67"/>
    </sheetView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Лист1</vt:lpstr>
      <vt:lpstr>1</vt:lpstr>
      <vt:lpstr>Лист1!_Hlk226099861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2026-06-17T11:31:51Z</dcterms:modified>
</cp:coreProperties>
</file>