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Лист1!$A$8:$N$13</definedName>
    <definedName name="_xlnm.Print_Titles" localSheetId="0">Лист1!$6:$7</definedName>
    <definedName name="_xlnm.Print_Area" localSheetId="0">Лист1!$A$1:$O$18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l="1"/>
  <c r="R11" i="1" l="1"/>
  <c r="Q11" i="1"/>
  <c r="P11" i="1"/>
  <c r="L11" i="1"/>
  <c r="H11" i="1"/>
  <c r="K11" i="1" s="1"/>
  <c r="N11" i="1" s="1"/>
  <c r="R10" i="1"/>
  <c r="Q10" i="1"/>
  <c r="P10" i="1"/>
  <c r="L10" i="1"/>
  <c r="H10" i="1"/>
  <c r="K10" i="1" s="1"/>
  <c r="N10" i="1" s="1"/>
  <c r="R12" i="1"/>
  <c r="Q12" i="1"/>
  <c r="P12" i="1"/>
  <c r="L12" i="1"/>
  <c r="H12" i="1"/>
  <c r="K12" i="1" s="1"/>
  <c r="N12" i="1" s="1"/>
  <c r="M11" i="1" l="1"/>
  <c r="M10" i="1"/>
  <c r="M12" i="1"/>
  <c r="R9" i="1"/>
  <c r="P9" i="1"/>
  <c r="L9" i="1"/>
  <c r="H9" i="1"/>
  <c r="K9" i="1" s="1"/>
  <c r="N9" i="1" s="1"/>
  <c r="M9" i="1" l="1"/>
  <c r="R13" i="1"/>
  <c r="Q13" i="1"/>
  <c r="P13" i="1"/>
  <c r="N13" i="1" l="1"/>
</calcChain>
</file>

<file path=xl/sharedStrings.xml><?xml version="1.0" encoding="utf-8"?>
<sst xmlns="http://schemas.openxmlformats.org/spreadsheetml/2006/main" count="40" uniqueCount="34">
  <si>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</si>
  <si>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</si>
  <si>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</si>
  <si>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</si>
  <si>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</si>
  <si>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</si>
  <si>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</si>
  <si>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</si>
  <si>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</si>
  <si>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</si>
  <si>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</si>
  <si>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</si>
  <si>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</si>
  <si>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</si>
  <si>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</si>
  <si>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</si>
  <si>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</si>
  <si>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</si>
  <si>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</si>
  <si>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</si>
  <si>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</si>
  <si>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</si>
  <si>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</si>
  <si>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Единица измерения</t>
  </si>
  <si>
    <t>усл. ед</t>
  </si>
  <si>
    <t>мая</t>
  </si>
  <si>
    <t>Разработка Плана мероприятий при неблагоприятных метеорологических условиях (согласование отсутствия необходимости разработки плана мероприятий при НМУ)</t>
  </si>
  <si>
    <t>Журнал записи прогнозов о неблагоприятных метеорологических условиях за 1, 2, 3 кварталы 2026 года</t>
  </si>
  <si>
    <t>Отчет о проведении мероприятий по снижению выбросов загрязняющих веществ в атмосферный воздух в периоды неблагоприятных метеорологических условиях за 2026 год</t>
  </si>
  <si>
    <t>Журнал записи прогнозов о неблагоприятных метеорологических условиях за 4 квартал 2026 года, 1, 2, 3 кварталы 2027 года</t>
  </si>
  <si>
    <r>
      <t>на о</t>
    </r>
    <r>
      <rPr>
        <b/>
        <sz val="10"/>
        <color theme="1"/>
        <rFont val="Times New Roman"/>
        <family val="1"/>
        <charset val="204"/>
      </rPr>
      <t xml:space="preserve">казание услуг по подготовке и сдаче отчетной документации в области природоохранного законодательства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дошкольного образовательного учреждения детский сад № 5 комбинированного вида Красногвардейского района Санкт-Петербурга для нужд Санкт-Петербурга в 2026-2027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14.05.2026 № 21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</si>
  <si>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67 от 15.05.2026, Вх №2. 68 от 15.05.2026, Вх №3. 69 от 15.05.2026.</t>
  </si>
  <si>
    <t>Заместитель заведующего по АХР Шантаева Светлана Александровна</t>
  </si>
  <si>
    <t>согласовано: Заведующий Федорова Наталья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</si>
</sst>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12</xdr:row>
      <xdr:rowOff>19050</xdr:rowOff>
    </xdr:from>
    <xdr:to>
      <xdr:col>12</xdr:col>
      <xdr:colOff>225426</xdr:colOff>
      <xdr:row>13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V18"/>
  <sheetViews>
    <sheetView tabSelected="1" view="pageBreakPreview" topLeftCell="A4" zoomScaleNormal="100" zoomScaleSheetLayoutView="100" workbookViewId="0">
      <selection activeCell="B6" sqref="B6:B7"/>
    </sheetView>
  </sheetViews>
  <sheetFormatPr defaultColWidth="9.140625" defaultRowHeight="12.75" x14ac:dyDescent="0.2"/>
  <cols>
    <col min="1" max="1" width="9.140625" style="4"/>
    <col min="2" max="2" width="39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140625" style="4"/>
    <col min="16" max="18" width="12.7109375" style="4" customWidth="1"/>
    <col min="19" max="16384" width="9.140625" style="4"/>
  </cols>
  <sheetData>
    <row r="2" spans="1:22" ht="12.75" customHeight="1" x14ac:dyDescent="0.2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22" ht="15" customHeight="1" x14ac:dyDescent="0.2">
      <c r="A3" s="30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</row>
    <row r="4" spans="1:22" ht="101.25" customHeight="1" x14ac:dyDescent="0.2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22" ht="16.5" customHeight="1" x14ac:dyDescent="0.2">
      <c r="A5" s="32" t="s">
        <v>31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22" ht="43.5" customHeight="1" x14ac:dyDescent="0.2">
      <c r="A6" s="29" t="s">
        <v>1</v>
      </c>
      <c r="B6" s="29" t="s">
        <v>2</v>
      </c>
      <c r="C6" s="29" t="s">
        <v>3</v>
      </c>
      <c r="D6" s="29"/>
      <c r="E6" s="29"/>
      <c r="F6" s="29"/>
      <c r="G6" s="29"/>
      <c r="H6" s="29"/>
      <c r="I6" s="29" t="s">
        <v>7</v>
      </c>
      <c r="J6" s="29" t="s">
        <v>8</v>
      </c>
      <c r="K6" s="29" t="s">
        <v>9</v>
      </c>
      <c r="L6" s="29"/>
      <c r="M6" s="29"/>
      <c r="N6" s="1" t="s">
        <v>18</v>
      </c>
      <c r="O6" s="29" t="s">
        <v>23</v>
      </c>
    </row>
    <row r="7" spans="1:22" ht="89.25" x14ac:dyDescent="0.2">
      <c r="A7" s="29"/>
      <c r="B7" s="29"/>
      <c r="C7" s="3" t="s">
        <v>4</v>
      </c>
      <c r="D7" s="3" t="s">
        <v>5</v>
      </c>
      <c r="E7" s="3" t="s">
        <v>6</v>
      </c>
      <c r="F7" s="3"/>
      <c r="G7" s="3"/>
      <c r="H7" s="3"/>
      <c r="I7" s="29"/>
      <c r="J7" s="29"/>
      <c r="K7" s="3" t="s">
        <v>10</v>
      </c>
      <c r="L7" s="2" t="s">
        <v>11</v>
      </c>
      <c r="M7" s="2" t="s">
        <v>12</v>
      </c>
      <c r="N7" s="3"/>
      <c r="O7" s="29"/>
    </row>
    <row r="8" spans="1:22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15</v>
      </c>
    </row>
    <row r="9" spans="1:22" ht="53.25" customHeight="1" x14ac:dyDescent="0.2">
      <c r="A9" s="7">
        <v>1</v>
      </c>
      <c r="B9" s="24" t="s">
        <v>26</v>
      </c>
      <c r="C9" s="8">
        <v>51000</v>
      </c>
      <c r="D9" s="8">
        <v>58000</v>
      </c>
      <c r="E9" s="8">
        <v>60000</v>
      </c>
      <c r="F9" s="8"/>
      <c r="G9" s="8"/>
      <c r="H9" s="8">
        <f t="shared" ref="H9:H12" si="0">C9+D9+E9</f>
        <v>169000</v>
      </c>
      <c r="I9" s="9">
        <v>1</v>
      </c>
      <c r="J9" s="9">
        <v>3</v>
      </c>
      <c r="K9" s="8">
        <f t="shared" ref="K9:K12" si="1">ROUND(H9/J9,2)</f>
        <v>56333.33</v>
      </c>
      <c r="L9" s="8">
        <f t="shared" ref="L9:L12" si="2">STDEV(C9:E9)</f>
        <v>4725.8156262526081</v>
      </c>
      <c r="M9" s="10">
        <f t="shared" ref="M9:M12" si="3">L9/K9</f>
        <v>8.3890223181420448E-2</v>
      </c>
      <c r="N9" s="22">
        <f>I9*K9</f>
        <v>56333.33</v>
      </c>
      <c r="O9" s="9" t="s">
        <v>24</v>
      </c>
      <c r="P9" s="23">
        <f t="shared" ref="P9:P12" si="4">C9*$I9</f>
        <v>51000</v>
      </c>
      <c r="Q9" s="23">
        <f t="shared" ref="Q9:Q12" si="5">D9*$I9</f>
        <v>58000</v>
      </c>
      <c r="R9" s="23">
        <f t="shared" ref="R9:R12" si="6">E9*$I9</f>
        <v>60000</v>
      </c>
      <c r="S9" s="11"/>
      <c r="T9" s="11"/>
      <c r="U9" s="11"/>
      <c r="V9" s="11"/>
    </row>
    <row r="10" spans="1:22" ht="38.25" x14ac:dyDescent="0.2">
      <c r="A10" s="7">
        <v>2</v>
      </c>
      <c r="B10" s="25" t="s">
        <v>27</v>
      </c>
      <c r="C10" s="8">
        <v>1900</v>
      </c>
      <c r="D10" s="8">
        <v>2000</v>
      </c>
      <c r="E10" s="8">
        <v>1800</v>
      </c>
      <c r="F10" s="8"/>
      <c r="G10" s="8"/>
      <c r="H10" s="8">
        <f t="shared" ref="H10:H11" si="7">C10+D10+E10</f>
        <v>5700</v>
      </c>
      <c r="I10" s="9">
        <v>3</v>
      </c>
      <c r="J10" s="9">
        <v>3</v>
      </c>
      <c r="K10" s="8">
        <f t="shared" ref="K10:K11" si="8">ROUND(H10/J10,2)</f>
        <v>1900</v>
      </c>
      <c r="L10" s="8">
        <f t="shared" ref="L10:L11" si="9">STDEV(C10:E10)</f>
        <v>100</v>
      </c>
      <c r="M10" s="10">
        <f t="shared" ref="M10:M11" si="10">L10/K10</f>
        <v>5.2631578947368418E-2</v>
      </c>
      <c r="N10" s="22">
        <f t="shared" ref="N10:N11" si="11">I10*K10</f>
        <v>5700</v>
      </c>
      <c r="O10" s="9" t="s">
        <v>24</v>
      </c>
      <c r="P10" s="23">
        <f t="shared" si="4"/>
        <v>5700</v>
      </c>
      <c r="Q10" s="23">
        <f t="shared" si="5"/>
        <v>6000</v>
      </c>
      <c r="R10" s="23">
        <f t="shared" si="6"/>
        <v>5400</v>
      </c>
      <c r="S10" s="11"/>
      <c r="T10" s="11"/>
      <c r="U10" s="11"/>
      <c r="V10" s="11"/>
    </row>
    <row r="11" spans="1:22" ht="63.75" x14ac:dyDescent="0.2">
      <c r="A11" s="7">
        <v>3</v>
      </c>
      <c r="B11" s="24" t="s">
        <v>28</v>
      </c>
      <c r="C11" s="8">
        <v>7000</v>
      </c>
      <c r="D11" s="8">
        <v>7000</v>
      </c>
      <c r="E11" s="8">
        <v>7500</v>
      </c>
      <c r="F11" s="8"/>
      <c r="G11" s="8"/>
      <c r="H11" s="8">
        <f t="shared" si="7"/>
        <v>21500</v>
      </c>
      <c r="I11" s="9">
        <v>1</v>
      </c>
      <c r="J11" s="9">
        <v>3</v>
      </c>
      <c r="K11" s="8">
        <f t="shared" si="8"/>
        <v>7166.67</v>
      </c>
      <c r="L11" s="8">
        <f t="shared" si="9"/>
        <v>288.67513459481285</v>
      </c>
      <c r="M11" s="10">
        <f t="shared" si="10"/>
        <v>4.0280232603819188E-2</v>
      </c>
      <c r="N11" s="22">
        <f t="shared" si="11"/>
        <v>7166.67</v>
      </c>
      <c r="O11" s="9" t="s">
        <v>24</v>
      </c>
      <c r="P11" s="23">
        <f t="shared" si="4"/>
        <v>7000</v>
      </c>
      <c r="Q11" s="23">
        <f t="shared" si="5"/>
        <v>7000</v>
      </c>
      <c r="R11" s="23">
        <f t="shared" si="6"/>
        <v>7500</v>
      </c>
      <c r="S11" s="11"/>
      <c r="T11" s="11"/>
      <c r="U11" s="11"/>
      <c r="V11" s="11"/>
    </row>
    <row r="12" spans="1:22" ht="38.25" x14ac:dyDescent="0.2">
      <c r="A12" s="7">
        <v>4</v>
      </c>
      <c r="B12" s="26" t="s">
        <v>29</v>
      </c>
      <c r="C12" s="8">
        <v>1900</v>
      </c>
      <c r="D12" s="8">
        <v>2000</v>
      </c>
      <c r="E12" s="8">
        <v>1800</v>
      </c>
      <c r="F12" s="8"/>
      <c r="G12" s="8"/>
      <c r="H12" s="8">
        <f t="shared" si="0"/>
        <v>5700</v>
      </c>
      <c r="I12" s="9">
        <v>4</v>
      </c>
      <c r="J12" s="9">
        <v>3</v>
      </c>
      <c r="K12" s="8">
        <f t="shared" si="1"/>
        <v>1900</v>
      </c>
      <c r="L12" s="8">
        <f t="shared" si="2"/>
        <v>100</v>
      </c>
      <c r="M12" s="10">
        <f t="shared" si="3"/>
        <v>5.2631578947368418E-2</v>
      </c>
      <c r="N12" s="22">
        <f t="shared" ref="N12" si="12">I12*K12</f>
        <v>7600</v>
      </c>
      <c r="O12" s="9" t="s">
        <v>24</v>
      </c>
      <c r="P12" s="23">
        <f t="shared" si="4"/>
        <v>7600</v>
      </c>
      <c r="Q12" s="23">
        <f t="shared" si="5"/>
        <v>8000</v>
      </c>
      <c r="R12" s="23">
        <f t="shared" si="6"/>
        <v>7200</v>
      </c>
      <c r="S12" s="11"/>
      <c r="T12" s="11"/>
      <c r="U12" s="11"/>
      <c r="V12" s="11"/>
    </row>
    <row r="13" spans="1:22" x14ac:dyDescent="0.2">
      <c r="A13" s="27" t="s">
        <v>17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8"/>
      <c r="M13" s="28"/>
      <c r="N13" s="8">
        <f>SUM(N9:N12)</f>
        <v>76800</v>
      </c>
      <c r="O13" s="23"/>
      <c r="P13" s="23">
        <f>SUM(P9:P12)</f>
        <v>71300</v>
      </c>
      <c r="Q13" s="23">
        <f>SUM(Q9:Q12)</f>
        <v>79000</v>
      </c>
      <c r="R13" s="23">
        <f>SUM(R9:R12)</f>
        <v>80100</v>
      </c>
      <c r="S13" s="11"/>
    </row>
    <row r="15" spans="1:22" x14ac:dyDescent="0.2">
      <c r="A15" s="12" t="s">
        <v>32</v>
      </c>
      <c r="B15" s="12"/>
      <c r="C15" s="12"/>
      <c r="D15" s="12"/>
      <c r="E15" s="12"/>
      <c r="F15" s="12"/>
      <c r="G15" s="12"/>
      <c r="H15" s="12"/>
      <c r="I15" s="13"/>
      <c r="J15" s="14"/>
      <c r="K15" s="14"/>
      <c r="L15" s="15">
        <v>25</v>
      </c>
      <c r="M15" s="16" t="s">
        <v>25</v>
      </c>
      <c r="N15" s="17">
        <v>2026</v>
      </c>
      <c r="O15" s="13"/>
    </row>
    <row r="16" spans="1:22" x14ac:dyDescent="0.2">
      <c r="A16" s="18" t="s">
        <v>19</v>
      </c>
      <c r="B16" s="18"/>
      <c r="C16" s="13"/>
      <c r="D16" s="13"/>
      <c r="E16" s="13"/>
      <c r="F16" s="13"/>
      <c r="G16" s="13"/>
      <c r="H16" s="13"/>
      <c r="I16" s="13"/>
      <c r="J16" s="19" t="s">
        <v>20</v>
      </c>
      <c r="K16" s="19"/>
      <c r="L16" s="20"/>
      <c r="M16" s="15" t="s">
        <v>21</v>
      </c>
      <c r="N16" s="13"/>
      <c r="O16" s="13"/>
    </row>
    <row r="17" spans="1:14" x14ac:dyDescent="0.2">
      <c r="A17" s="21" t="s">
        <v>33</v>
      </c>
      <c r="B17" s="21"/>
      <c r="C17" s="21"/>
      <c r="D17" s="21"/>
      <c r="E17" s="21"/>
      <c r="F17" s="21"/>
      <c r="G17" s="21"/>
      <c r="H17" s="21"/>
      <c r="J17" s="14"/>
      <c r="K17" s="14"/>
      <c r="L17" s="15">
        <v>25</v>
      </c>
      <c r="M17" s="16" t="s">
        <v>25</v>
      </c>
      <c r="N17" s="17">
        <v>2026</v>
      </c>
    </row>
    <row r="18" spans="1:14" x14ac:dyDescent="0.2">
      <c r="J18" s="19" t="s">
        <v>20</v>
      </c>
      <c r="K18" s="19"/>
      <c r="L18" s="20"/>
      <c r="M18" s="15" t="s">
        <v>21</v>
      </c>
      <c r="N18" s="13"/>
    </row>
  </sheetData>
  <autoFilter ref="A8:N13"/>
  <mergeCells count="13">
    <mergeCell ref="A2:O2"/>
    <mergeCell ref="A3:O3"/>
    <mergeCell ref="A4:O4"/>
    <mergeCell ref="A5:O5"/>
    <mergeCell ref="O6:O7"/>
    <mergeCell ref="A13:K13"/>
    <mergeCell ref="L13:M13"/>
    <mergeCell ref="A6:A7"/>
    <mergeCell ref="B6:B7"/>
    <mergeCell ref="C6:H6"/>
    <mergeCell ref="I6:I7"/>
    <mergeCell ref="J6:J7"/>
    <mergeCell ref="K6:M6"/>
  </mergeCells>
  <pageMargins left="0.39370078740157483" right="0.39370078740157483" top="0.39370078740157483" bottom="0.39370078740157483" header="0.31496062992125984" footer="0.31496062992125984"/>
  <pageSetup paperSize="9" scale="82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2026-05-25T07:37:27Z</dcterms:modified>
</cp:coreProperties>
</file>