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lga\Downloads\"/>
    </mc:Choice>
  </mc:AlternateContent>
  <bookViews>
    <workbookView xWindow="0" yWindow="0" windowWidth="23040" windowHeight="9384"/>
  </bookViews>
  <sheets>
    <sheet name="НМЦК" sheetId="7" r:id="rId1"/>
  </sheets>
  <definedNames>
    <definedName name="_xlnm._FilterDatabase" localSheetId="0" hidden="1">НМЦК!$B$8:$M$67</definedName>
    <definedName name="_xlnm.Print_Area" localSheetId="0">НМЦК!$B$6:$N$70</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3" i="7" l="1"/>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J13" i="7"/>
  <c r="L13" i="7" s="1"/>
  <c r="J14" i="7"/>
  <c r="L14" i="7" s="1"/>
  <c r="J15" i="7"/>
  <c r="L15" i="7" s="1"/>
  <c r="J16" i="7"/>
  <c r="L16" i="7" s="1"/>
  <c r="J17" i="7"/>
  <c r="L17" i="7" s="1"/>
  <c r="J18" i="7"/>
  <c r="L18" i="7" s="1"/>
  <c r="J19" i="7"/>
  <c r="L19" i="7" s="1"/>
  <c r="J20" i="7"/>
  <c r="L20" i="7" s="1"/>
  <c r="J21" i="7"/>
  <c r="L21" i="7" s="1"/>
  <c r="J22" i="7"/>
  <c r="L22" i="7" s="1"/>
  <c r="J23" i="7"/>
  <c r="L23" i="7" s="1"/>
  <c r="J24" i="7"/>
  <c r="L24" i="7" s="1"/>
  <c r="J25" i="7"/>
  <c r="L25" i="7" s="1"/>
  <c r="J26" i="7"/>
  <c r="L26" i="7" s="1"/>
  <c r="J27" i="7"/>
  <c r="L27" i="7" s="1"/>
  <c r="J28" i="7"/>
  <c r="L28" i="7" s="1"/>
  <c r="J29" i="7"/>
  <c r="L29" i="7" s="1"/>
  <c r="J30" i="7"/>
  <c r="L30" i="7" s="1"/>
  <c r="J31" i="7"/>
  <c r="L31" i="7" s="1"/>
  <c r="J32" i="7"/>
  <c r="L32" i="7" s="1"/>
  <c r="J33" i="7"/>
  <c r="L33" i="7" s="1"/>
  <c r="J34" i="7"/>
  <c r="L34" i="7" s="1"/>
  <c r="J35" i="7"/>
  <c r="L35" i="7" s="1"/>
  <c r="J36" i="7"/>
  <c r="L36" i="7" s="1"/>
  <c r="J37" i="7"/>
  <c r="L37" i="7" s="1"/>
  <c r="J38" i="7"/>
  <c r="L38" i="7" s="1"/>
  <c r="J39" i="7"/>
  <c r="L39" i="7" s="1"/>
  <c r="J40" i="7"/>
  <c r="L40" i="7" s="1"/>
  <c r="J41" i="7"/>
  <c r="L41" i="7" s="1"/>
  <c r="J42" i="7"/>
  <c r="L42" i="7" s="1"/>
  <c r="J43" i="7"/>
  <c r="L43" i="7" s="1"/>
  <c r="J44" i="7"/>
  <c r="L44" i="7" s="1"/>
  <c r="J45" i="7"/>
  <c r="L45" i="7" s="1"/>
  <c r="J46" i="7"/>
  <c r="L46" i="7" s="1"/>
  <c r="J47" i="7"/>
  <c r="L47" i="7" s="1"/>
  <c r="J48" i="7"/>
  <c r="L48" i="7" s="1"/>
  <c r="J49" i="7"/>
  <c r="L49" i="7" s="1"/>
  <c r="J50" i="7"/>
  <c r="L50" i="7" s="1"/>
  <c r="J51" i="7"/>
  <c r="J52" i="7"/>
  <c r="L52" i="7" s="1"/>
  <c r="J53" i="7"/>
  <c r="L53" i="7" s="1"/>
  <c r="J54" i="7"/>
  <c r="L54" i="7" s="1"/>
  <c r="J55" i="7"/>
  <c r="L55" i="7" s="1"/>
  <c r="J56" i="7"/>
  <c r="L56" i="7" s="1"/>
  <c r="J57" i="7"/>
  <c r="L57" i="7" s="1"/>
  <c r="J58" i="7"/>
  <c r="L58" i="7" s="1"/>
  <c r="J59" i="7"/>
  <c r="L59" i="7" s="1"/>
  <c r="J60" i="7"/>
  <c r="L60" i="7" s="1"/>
  <c r="J61" i="7"/>
  <c r="L61" i="7" s="1"/>
  <c r="J62" i="7"/>
  <c r="L62" i="7" s="1"/>
  <c r="J63" i="7"/>
  <c r="L63" i="7" s="1"/>
  <c r="J64" i="7"/>
  <c r="L64" i="7" s="1"/>
  <c r="J65" i="7"/>
  <c r="L65" i="7" s="1"/>
  <c r="J66" i="7"/>
  <c r="L66" i="7" s="1"/>
  <c r="M52" i="7" l="1"/>
  <c r="M40" i="7"/>
  <c r="M32" i="7"/>
  <c r="M24" i="7"/>
  <c r="M63" i="7"/>
  <c r="M49" i="7"/>
  <c r="M57" i="7"/>
  <c r="M44" i="7"/>
  <c r="M35" i="7"/>
  <c r="M27" i="7"/>
  <c r="M19" i="7"/>
  <c r="M14" i="7"/>
  <c r="M51" i="7"/>
  <c r="M16" i="7"/>
  <c r="M66" i="7"/>
  <c r="M56" i="7"/>
  <c r="M48" i="7"/>
  <c r="M42" i="7"/>
  <c r="M39" i="7"/>
  <c r="M31" i="7"/>
  <c r="M23" i="7"/>
  <c r="M15" i="7"/>
  <c r="M62" i="7"/>
  <c r="M55" i="7"/>
  <c r="M47" i="7"/>
  <c r="M38" i="7"/>
  <c r="M30" i="7"/>
  <c r="M22" i="7"/>
  <c r="M65" i="7"/>
  <c r="M61" i="7"/>
  <c r="M54" i="7"/>
  <c r="M46" i="7"/>
  <c r="M37" i="7"/>
  <c r="M29" i="7"/>
  <c r="M21" i="7"/>
  <c r="M64" i="7"/>
  <c r="M60" i="7"/>
  <c r="M53" i="7"/>
  <c r="M45" i="7"/>
  <c r="M41" i="7"/>
  <c r="M36" i="7"/>
  <c r="M28" i="7"/>
  <c r="M20" i="7"/>
  <c r="M13" i="7"/>
  <c r="M59" i="7"/>
  <c r="M43" i="7"/>
  <c r="M34" i="7"/>
  <c r="M26" i="7"/>
  <c r="M18" i="7"/>
  <c r="M58" i="7"/>
  <c r="M50" i="7"/>
  <c r="M33" i="7"/>
  <c r="M25" i="7"/>
  <c r="M17" i="7"/>
  <c r="L51" i="7"/>
  <c r="J12" i="7"/>
  <c r="L12" i="7" l="1"/>
  <c r="L67" i="7" s="1"/>
  <c r="K12" i="7"/>
  <c r="M12" i="7" s="1"/>
</calcChain>
</file>

<file path=xl/sharedStrings.xml><?xml version="1.0" encoding="utf-8"?>
<sst xmlns="http://schemas.openxmlformats.org/spreadsheetml/2006/main" count="185" uniqueCount="131">
  <si>
    <t>№ п/п</t>
  </si>
  <si>
    <t>Учреждение формирует документ по  обоснованию начальной (максимальной) цены контракта на закупку товаров, оказание услуг, в соответствии с требованиями Федерального закона  от 05.04.2013 № 44-ФЗ "О контрактной системе в сфере закупок товаров, работ, услуг для обеспечения государственных и муниципальных нужд", подписанное руководителем Учреждения, а также коммерческие предложения поставщиков.</t>
  </si>
  <si>
    <t>Расчет начальной (максимальной) цены контракта</t>
  </si>
  <si>
    <t xml:space="preserve">   на поставку в 2023 году </t>
  </si>
  <si>
    <t>Наименование товара</t>
  </si>
  <si>
    <t>Ед. изм.</t>
  </si>
  <si>
    <t>Кол-во</t>
  </si>
  <si>
    <t>Среднее квадратичное отклонение</t>
  </si>
  <si>
    <t>КП № 1</t>
  </si>
  <si>
    <t>КП № 2</t>
  </si>
  <si>
    <t>КП № 3</t>
  </si>
  <si>
    <t>ИТОГО</t>
  </si>
  <si>
    <t>Коэффициент вариации</t>
  </si>
  <si>
    <t>ОБОСНОВАНИЕ И РАСЧЕТ ЦЕНЫ КОНТРАКТА</t>
  </si>
  <si>
    <t>Всего, руб.</t>
  </si>
  <si>
    <t>Цена за ед., руб.</t>
  </si>
  <si>
    <t>Директор ___________________________ /Турсукова Т.В./
М.П.</t>
  </si>
  <si>
    <t>шт</t>
  </si>
  <si>
    <t>Кушетка смотровая с регулируемым подголовником</t>
  </si>
  <si>
    <t>Респиратор У-2К</t>
  </si>
  <si>
    <t>Легкий защитный костюм Л-1 (с хранения)</t>
  </si>
  <si>
    <t>Общевойсковой защитный комплект (костюм ОЗК) с хранения</t>
  </si>
  <si>
    <t>Планшетный компас</t>
  </si>
  <si>
    <t>Противогаз ГП-7 с хранения</t>
  </si>
  <si>
    <t>Газоанализатор цифровой</t>
  </si>
  <si>
    <t>Самоспасатель</t>
  </si>
  <si>
    <t>БОП тип(У) вид А, брезент</t>
  </si>
  <si>
    <t>Страховочный (плавательный) круг Эластичный</t>
  </si>
  <si>
    <t>Взрослый спасательный речной жилет ЖСР с огнем поиск</t>
  </si>
  <si>
    <t>Спасательный конец Александрова (поплавки обшиты тканью)</t>
  </si>
  <si>
    <t>Коврик 8 мм</t>
  </si>
  <si>
    <t>Палатка</t>
  </si>
  <si>
    <t>Котелок походный 1.8 л</t>
  </si>
  <si>
    <t>Фляжка армейская походная</t>
  </si>
  <si>
    <t>Горелка газовая с пьезоподжигом</t>
  </si>
  <si>
    <t>Малая пехотная лопата</t>
  </si>
  <si>
    <t>Тент</t>
  </si>
  <si>
    <t>Налобный фонарь</t>
  </si>
  <si>
    <t>Портативная радиостанция</t>
  </si>
  <si>
    <t>Цифровой радиоприемник</t>
  </si>
  <si>
    <t>Бинокль 8x21</t>
  </si>
  <si>
    <t>Монокуляр ночного видения</t>
  </si>
  <si>
    <t>Ресурсный набор FPV для квадрокоптера Мультрикс</t>
  </si>
  <si>
    <t>Ресурсный набор запасных частей для квадрокоптера Мультрикс</t>
  </si>
  <si>
    <t>Пульт для управления программируемым квадрокоптером (Bluetooth)</t>
  </si>
  <si>
    <t>Беспилотные летательные аппараты: основы конструикции и управления. 8 класс. Учебное пособие</t>
  </si>
  <si>
    <t>Туристический навигатор</t>
  </si>
  <si>
    <t>Бинт медицинский</t>
  </si>
  <si>
    <t>Салфетка марлевая медицинская стерильная</t>
  </si>
  <si>
    <t>Маска медицинская</t>
  </si>
  <si>
    <t>Жгут кровоостанавливаю щий</t>
  </si>
  <si>
    <t>Косыночная повязк</t>
  </si>
  <si>
    <t>Пакет индивидуальный перевязочный ИПП1</t>
  </si>
  <si>
    <t>Комплект шин транспортных иммобилизационны х складных для взрослых (средний)</t>
  </si>
  <si>
    <t>Медицинская проволочная шина Крамера для верхних конечностей</t>
  </si>
  <si>
    <t>Шина проволочная (лестничная) для ног</t>
  </si>
  <si>
    <t>Эвакуационная, носилочная, регулируемая лямка</t>
  </si>
  <si>
    <t>Покрывало спасательное Бриз</t>
  </si>
  <si>
    <t>Аптечка КИМГЗ183 № 10 ФЭСТ сумка текстильная (основные вложения</t>
  </si>
  <si>
    <t>Жгут кровоостанавливаю щий турникет</t>
  </si>
  <si>
    <t>Пакет индивидуальный противохимический ИПП-11</t>
  </si>
  <si>
    <t>Устройство для проведения искусственного дыхания</t>
  </si>
  <si>
    <t>Расходный материал для тренажеров</t>
  </si>
  <si>
    <t>Шина воротник взрослая</t>
  </si>
  <si>
    <t>Носилки эвакуационные бескаркасные тактические</t>
  </si>
  <si>
    <t>Макеты огнетушителей (ОУ, ОП, ОХП).</t>
  </si>
  <si>
    <t>МАГАЗИН УЧЕБНЫЙ АКМ 7.62, В КОМПЛЕКТЕ С 30ШТ ПАТРОНАМИ 7,62Х39</t>
  </si>
  <si>
    <t>Мультимедийная программа для подготовки водителей ТС</t>
  </si>
  <si>
    <t>Таблицы демонстрационные "Основы безопасности жизнедеятельности" средняя школа</t>
  </si>
  <si>
    <t>Интерактивное учебное пособие "ОБЖ. Основы безопасности личности, общества, государства 5-11 классы"</t>
  </si>
  <si>
    <t>Перчатки медицинские</t>
  </si>
  <si>
    <t>Поставка оборудования для оснащения предметных кабинетов</t>
  </si>
  <si>
    <r>
      <rPr>
        <b/>
        <sz val="11"/>
        <rFont val="Times New Roman"/>
        <family val="1"/>
        <charset val="204"/>
      </rPr>
      <t>Min.</t>
    </r>
    <r>
      <rPr>
        <sz val="11"/>
        <rFont val="Times New Roman"/>
        <family val="1"/>
        <charset val="204"/>
      </rPr>
      <t xml:space="preserve"> цена, руб.</t>
    </r>
  </si>
  <si>
    <t>Многофункциональный тестер качества воды 5 в 1</t>
  </si>
  <si>
    <t>Металлический стеллаж 2000x1000x400 5 полок</t>
  </si>
  <si>
    <t>Характеристики товара</t>
  </si>
  <si>
    <t xml:space="preserve"> Габаритные размеры: 1950*600*550 мм; каркас выполнен из профильной трубы
25*25 мм, полимерно-порошковое покрытие; ложе выполнено из ДСтП 16 мм, обтянутое
винилискожей, поролон 20 мм. Регулировка подголовника при помощи механизма "растомат".
Угол наклона подголовника от 0 до 45̊Допустимая нагрузка на ложе до 120 кг. Наличие
рег.удостоверения, декларации о соответствии</t>
  </si>
  <si>
    <t>Материал:металл
Кол-во полок/ярусов:5 шт
Цвет:серый
Конструкция:стационарный
Безболтовые:нет
Max нагрузка на полку:100 кг
Ширина:1000 мм
размер 2000x1000x400 мм</t>
  </si>
  <si>
    <t>У-2К представляет собой фильтрующую полумаску, наружный фильтр которой
изготовлен из полиуретанового поропласта, внутренняя его часть - из полиэтиленовой пленки.
Срок службы, в зависимости от концентрации аэрозолей, до 30 рабочих смен</t>
  </si>
  <si>
    <t>Размер 2 р-р
Описание: Швы костюма проклеены специальной герметизирующей лентой.
Масса: 3,2±0,2 кг.
Защитные свойства: К80 Щ50 Вн.
Температурный диапазон эксплуатации: от – 40°С до + 40°С.
Рост: 1, 2, 3, 4
Защитный костюм состоит из:
полукомбинезона цельный с защитными осаюзками;
куртки с капюшоном;
перчаток (пятипалые);
сумки для переноски и хранения</t>
  </si>
  <si>
    <t>В комплект ОЗК входят:
Плащ;
Шпеньки;
Закрепки;
Комплект защитных чулок (1 пара);
Перчатки</t>
  </si>
  <si>
    <t>Вид:жидкостный
Деление шкалы:2 град
Тип экрана:механический
Габариты без упаковки:108х60 мм
Вес нетто:0.05 кг</t>
  </si>
  <si>
    <t>Противогаз состоит из фильтрующе-поглощающей коробки ГП-7к (металлическая),
лицевой части МГП (МГП - В), защитного трикотажного чехла, сумки для противогаза.
Допускается комплектация противогаза без трикотажного чехла.
С хранения</t>
  </si>
  <si>
    <t>Материал: ABS Питание: 3 батарейки LR44 (1,5 В, 160 мАч) Водонепроницаемость: IP67 Размер дисплея: 33x24 мм pH: Диапазон измерения: 0,01–14,00 pH Разрешение: 0,01 pH Точность: ±0,05 pH Электропроводность (EC): Диапазон измерения: 0–10000 мкСм/см, 10,01–19,99 мСм/см, 20,1–400 мСм/см Разрешение: 1 мкСм/см, 0,1 мСм/см Точность: ±2% от показаний TDS: Диапазон измерения: 0–1000 ppm, 1000–10000 ppm, 10,1–200,0 ppm Разрешение: 1 ppm, 0,1 ppm Точность: ±2% от показаний Соленость: Разрешение: 0,01% Точность: 0,01–5,00% (±0,1%), 5,10–25,00% (±1%) Температура: Диапазон: 0,1–60,0 ℃ (32,0–140 ℉) Точность: ±0,5 ℃Разрешение: 0,1 ℃/℉ Рабочая среда: 0–60,0 ℃, относительная влажность до 100% Коэффициент TDS: 0,4–1,0 Комплектациятестер качества воды PureTester - 1 шт;Калибровочные порошки ph - 3 шт; Батарейки LR44 - 3 шт</t>
  </si>
  <si>
    <t>Элементы питания AAA/мизинчиковая(R03;LR03;FR03)
Количество и напряжение элементов питания 3х1.5B
Время отклика 2 с
Подсветка дисплея да
Индикация разряда батареи да
Вес нетто 0.35 кг
Габариты без упаковки 225х60х33 мм
Портативный да
Диапазон измерений 0-9999
Обнаружение различных газов: природный газ, метан, этан, пропан, бутан, ацетон, алкоголь,
аммиак, пар, бензин, реактивное топливо, сероводород, лаковые растворители, нефть</t>
  </si>
  <si>
    <t xml:space="preserve"> Тип СИЗОД Самоспасатель
Тип изделия Универсальный
Производитель НПК Пожхимзащита, Шанс
Размеры 150х150х150 мм
Материал Термопластичный эластомер
Min время действия 30 мин
Защитные свойства
Кислота, Щёлочь, Аэрозолей и пыли
Возрастная категория Для взрослых
Гарантийный срок хранения 5 лет
Цвет Желтый
Вес 0.73 кг
Температурный диапазон эксплуатации от -40 до +60 °С
Вид Самоспасатель фильтрующий
</t>
  </si>
  <si>
    <t>Тип изделия
БОП
Устойчивость к тепловому потоку 5,0 кВт/м², сек, не менее
240 сек
Устойчивость к температуре до 200℃, не менее
240 сек
Устойчивость к нагретым до 400℃ твердыми поверхностями,с, не менее 3
Устойчивость к открытому пламени,с, не менее 5
Кислородный индекс, % (об.), не менее
26
Производитель
Россия
Цвет
Крем-брюле
Вес
6.5 к</t>
  </si>
  <si>
    <t>Тип изделия Страховочный круг
Цвет оранжевый
Материал Полиэстр
Наполнитель Пенополиэтилен
Световозвращающая полоса Да
Наруж. диам.: 700 мм
Внут. диам.: 450 мм
Высота: 100 мм
Вес 2 кг</t>
  </si>
  <si>
    <t>Как индивидуальное спасательное средство для взрослого (свыше 35 кг.) человека на судах и плав средствах речного флота; Комплектация спасательных станций и береговых сооружений; Материал оболочки: полиэстеровая ткань; Наполнитель: Пенополиэтилен; Ремень: Полиамид; Срок службы: 5лет</t>
  </si>
  <si>
    <t>Является универсальным средством спасения, объединяющим в себе функции
спасательного круга, спасательного кольца и спасательного линя.
Применяется для комплектации маломерных судов.
Длина линя: 18м, 30м
Диаметр линя: 6мм
Длина х Диаметр поплавка: 140х80мм
Петля: 400мм</t>
  </si>
  <si>
    <t xml:space="preserve"> R-value: 1,23
Размер: 180 х 60 х 0,8 см
Вес: 430 гр
Резинки-утяжки не идут в комплекте. Для удобства переноски и сохранности ковриков вы
можете дополнительно приобрести 1 или 2 резинки-утяжки</t>
  </si>
  <si>
    <t xml:space="preserve">Сезонность:весна/лето
Количество мест:2
Количество входов:1
Наличие тамбуров:нет
Внешний тент:полиэстер
Внутренняя палатка:полиэстер
Количество слоев:1
</t>
  </si>
  <si>
    <t>Материал: алюминий
Диаметр: 16,3 см
Высота: 11,3 см
Толщина стенок: 0,7 мм
Объем: 1,8 л
Вес: 230 г</t>
  </si>
  <si>
    <t>Объём, мл 1000 Материал Металл, Текстиль</t>
  </si>
  <si>
    <t>Небольшой вес.
Пьезоподжиг.
Регулировка подачи газа.
Скруглённое сопло с керамической прокладкой внутри.
Параметры
Вес нетто: 81 г.
Размер: 16,7 × 5,4 × 7,2 см.
Температура горения: 1 300 °С.
Мощность: 1,3 кВт</t>
  </si>
  <si>
    <t>Толщина стали, мм 2
Ширина рабочей части, см 25
Диаметр тулейки, мм 39
Материал Дерево, Металл
Складной Нет
С черенком Да
Материал рабочей части Металл
Материал черенка Дерево</t>
  </si>
  <si>
    <t>75D Poly Taffeta 185T PU 3000 mm W/R
Наличие стакана под центральную стойку:Да
Оттяжки в комплекте:Да
Светоотражающие оттяжки:Да
Вес, г.:920
Водостойкость, мм. водяного столба:3000</t>
  </si>
  <si>
    <t>Тип:налобный
Цвет:черный
Источник света:светодиод
Количество режимов работы:4
Тип аккумулятора:Li-Ion
Степень защиты:IPX4
Наклонный механизм:есть</t>
  </si>
  <si>
    <t>Тип портативный
Тип связи аналоговый
Количество каналов 16
Мощность передатчика 5 Вт
Мах дальность связи 5 км
Тип аккумулятора Li-Ion
Напряжение 3.7 В
Емкость 1500 мА*ч
Диапазон частот UHF (400-470 МГц)
Шаг сетки частот 5/6.25/10/12.5/25 кГц
Влагозащита да
GPS-модуль нет
Bluetooth нет
Подсветка дисплея нет
Активация голосом VOX да
Мониторинг каналов да
Сканирование каналов да
Шумоподавление да
Рабочая температура от -25 до +60 °С
Количество в комплекте 2
Габариты без упаковки 58х120х40 мм
Вес нетто 0.15 кг
Комплектация
Рации: 2 шт
Съемные антенны: 2 шт
Зарядных стакана-подставки: 2 шт
Зарядных блока питания-подзарядки: 2 шт</t>
  </si>
  <si>
    <t xml:space="preserve">Настройка частоты:цифровая
Радиодиапазон:70-108 МГц
Материал корпуса:пластик
Вес нетто:0.21 кг
Автопоиск радиостанций:да
Дисплей:да
</t>
  </si>
  <si>
    <t>Тип призмы roof
Диапазон увеличения, крат 8
Диаметр объектива (апертура), мм 21
Оптическая конструкция 5 элементов в 3 группах
Окуляры 3 элемента в 2 группах
Объективы 2 элемента в 1 группе
Материал оптики BK-7
Покрытие линз полное
Диаметр выходного зрачка, мм 2.6
Вынос выходного зрачка, мм 11
Сумеречный фактор 13
Относительная яркость 6.9</t>
  </si>
  <si>
    <t>Портативный прибор ночного видения, который легко держать одной рукой
Оптическое приближение и цифровой зум, CMOS-сенсор
Наблюдения днем и ночью, настраиваемая ИК-подсветка
Цветное изображение днем, черно-белое изображение ночью
Встроенный дисплей и видеорекордер, съемка видеороликов в 2,5К
Легкий корпус повышенной прочности из ABS-пластика
Работает от аккумулятора, есть крепление для штатива 1/4"
Комплектация:
Прибор ночного видения</t>
  </si>
  <si>
    <t xml:space="preserve">Предназначен для организации передачи видео от первого лица (FPV) и приема в
шлем для полетов.
Комплектация:
Видеошлем 5" FPV Goggles 5.8G 800x480 40C 1 шт
Видеокамера FPV 1 шт
Видеопередатчик 5.8GHz 25-200mW 1 шт </t>
  </si>
  <si>
    <t>Состав набора
Рама для квадрокоптера МУЛЬТРИКС 1 шт
Комплект защиты пропеллеров для квадрокоптера МУЛЬТРИКС (4 шт) 1 шт
Бесколлекторный мотор 3500 kV 4 шт
Комплект пропеллеров 3х лопастных 3x20 (4 шт) 1 шт
Стойка алюминиевая круглая (d=5 мм) М3 25 мм 5 шт
Винт ISO7380 полукруглая головка внутр. шестигранник А2 M3x8 10 шт</t>
  </si>
  <si>
    <t>Версия Bluetooth 2.1
Радиус действия беспроводной связи 10 м
Разъём micro USB
Аккумулятор 400 мАч LiPO
Время автономной работы 4 ч
Время зарядки 1.5 ч
Время полета до 15 минут (в идеальных условиях)
Тип связи Bluetooth
Габариты 55 × 155 × 107 мм
Вес 170 г</t>
  </si>
  <si>
    <t>Учебное пособие «Беспилотные летательные аппараты: основы конструкции и
управления» предназначен для воспитанников 8 класса суворовских военных училищ,
Нахимовского военно-морского училища, кадетских военных корпусов, президентских
кадетских училищ, кадетских (морских кадетских) классов и специализированных
инженерных классов общеобразовательных организаций. В учебном пособии изложены
основные сведения об истории и развитии беспилотных летательных аппаратов (БПЛА), их
видовом разнообразии и областях применения, а также даны законодательная база и основы
их использования. Учебное пособие соответствует Федеральному государственному
образовательному стандарту 2021 года, Федеральной образовательной программе основного
общего образования и Примерной образовательной программе предмета «Беспилотные
летательные аппараты: основы конструкции и управления»</t>
  </si>
  <si>
    <t>Тип экрана:электронный
Элементы питания:AA/пальчиковая(R6;LR6;FR6)
Разрешение дисплея:240х320 px
Габариты без упаковки:57х129х28 мм
Вес нетто:0.112 кг</t>
  </si>
  <si>
    <t>плотность 28 г/м², ТУ, 10×500 см</t>
  </si>
  <si>
    <t>Длина, м 0.05
Длина, см 5
Ширина, см 5
В упаковке, шт.10
Стерильная Д</t>
  </si>
  <si>
    <t xml:space="preserve">Перчатки нитриловые, медицинские, 3 г, размер L, 50 пар, голубые
</t>
  </si>
  <si>
    <t>В упаковке, шт.
50
Удобный формованный носовой фиксатор позволяет легко адаптировать маску под
особенности лица, обеспечивая плотное прилегание и улучшенную защиту. Эластичные
ушные петли мягко фиксируют изделие, не натирают кожу и не вызывают дискомфорта при
долгом использовании. Лёгкая и дышащая структура материалов обеспечивает свободную
циркуляцию воздуха, предотвращая перегрев и запотевание.</t>
  </si>
  <si>
    <t xml:space="preserve"> Длина, мм 1400
Ширина, мм 25
Состав Резина</t>
  </si>
  <si>
    <t xml:space="preserve">Косыночная повязка предназначена для разгрузки плеча и предплечий при ушибах,
вывихах, переломах костей верхних конечностей, повреждениях связок плечевого сустава, а
также при реабилитации после оперативного вмешательства. Выполнена из синтетической
ПВХ ткани, устойчива к дезинфекционной обработке и рассчитана на долгий срок службы.
Удобная, легкая и имеет прочный регулируемый ремень. Предназначена для умеренной
фиксации верхних конечностей, ключичного сочленения лопатки, разгрузки плечевого
сустава. Применяется для транспортировки в травматологический пункт или в
специализированное отделение. Повязка выполнена в виде сумки - «конверта» c плечевым,
регулируемым по высоте ремешком. Размер- универсальный 130*92*65см.
</t>
  </si>
  <si>
    <t>Индивидуальный перевязочный пакет (ИПП-1) — заключённая в защитную
оболочку стерильная повязка, предназначенная для оказания первой помощи и первой
медицинской помощи при ранениях и ожогах. В полевых условиях пакет имеется в
снаряжении каждого военнослужащего, в том числе каждого медика. Запас ИПП находится в
сумке санитара и медицинской войсковой сумке (СМВ).
Состав пакета
Индивидуальный перевязочный пакет состоит из марлевого бинта (10 см 7 м) и двух ватномарлевых подушечек (17,5 × 32 см), одна из которых фиксирована на расстоянии 12—17 см от
конца бинта, а другую можно передвигать по бинту на нужное расстояние. Бинт с ватномарлевыми подушечками завёрнут в пергаментную бумагу, в складку которой вложена
безопасная булавка, и упакован в герметическую наружную оболочку из прорезиненной ткани,
стойко сохраняющую стерильность содержимого. На оболочке пакета напечатана краткая
инструкция и дата изготовления</t>
  </si>
  <si>
    <t>Применение: многоразовые
Шина-воротник для взрослых ШТИвв-01 - 1 шт.
Шина для нижней конечности для взрослых ШТИвн-01 - 1 шт.
Шина для верхней конечности для взрослых ШТИвр-01 - 1 шт.
Бинт медицинский стерильный -2 шт.
Повязка косыночная взрослая ПКв-01 (косынка) - 1 шт.
Сумка транспортировочная - 1 шт.
Руководство по эксплуатации - 1 шт.
Масса комплекта, кг, не более 1,5
Габаритные размеры комплекта в сумке, мм (330х165х150) ±30</t>
  </si>
  <si>
    <t xml:space="preserve"> Габариты этого приспособления для фиксации суставов рук – 800х80мм.
Относится к категории шин транспортного назначения, необходимых для транспортировки
пациента с поврежденными верхними конечностями в операционную</t>
  </si>
  <si>
    <t>Предназначена для фиксации переломов верхних и нижних конечностей при
транспортировке больных. Шина изготовлена из углеродистой стали марки Ст3 ГОСТ 380-
71,покрытие - металлическое цинковое.
Габаритные размеры: Шина для ног - 1200 мм х 110 мм</t>
  </si>
  <si>
    <t xml:space="preserve">предназначена для удобной эвакуации раненых или контуженных пациентов в
безопасную зону в сидячем положении. Её также можно использовать для извлечения раненых
из труднодоступных мест, таких как моторизированная бронетехника (танки, бтр), отсеки
кораблей и самолётов, узкие коридоры или комнаты разрушенных или развалившихся зданий,
различные траншеи, окопы, подвалы и пр.
Технические характеристики:
Цвет: олива хаки
Регулировка: отдельная пряжка на каждой лямке
Длина регулировки: лямки укорачиваются и удлиняются от 60 до 125 сантиметров для точной
подстройки под рост человека
Материал: полипропилен
Размер подушечки: 42*19 см
Вес: 448г
</t>
  </si>
  <si>
    <t>предназначено для защиты постадавших людей от переохлаждения, перегрева или
осадков. Может использоваться в качестве носилок, т.к. выдерживает вес до 200 кг.
Покрывало выполнено из теплоотражающей полиэфирной плёнки и работает как для спасения
от переохлаждения, так и наоборот. Для защиты от перегрева необходимо использовать
покрывало золотистой стороной к телу, для защиты от переохлаждения - серебристой
стороной. Время эффективности использования покрывала - до 20 часов.
Размер 2100х1600 мм
Масса 60 г</t>
  </si>
  <si>
    <t>Маска медицинская нестерильная одноразовая — 2 шт. Перчатки медицинские нестерильные, размером не менее М — 2 пары. Устройство для проведения искусственного дыхания «Рот-устройство-рот» — 1 шт. Жгут кровоостанавливающий для остановки артериального кровотечения — 1 шт. Бинт марлевый медицинский 7 м x 14 см — 2 шт. Салфетки марлевые медицинские стерильные, размером не менее 16 см x 14 см № 10 — 1 уп. Лейкопластырь фиксирующий рулонный, размером не менее 2 см x 500 см — 1 шт. Покрывало спасательное изотермическое — 1 шт. Ножницы для разрезания повязок — 1 шт. Инструкция по оказанию первой помощи с применением КИМГЗ — 1 шт. Сумка — 1 шт.</t>
  </si>
  <si>
    <t>Текстильный жгут с застежкой турникет, одноразовый.
Габариты ленты: 950*38*3 мм.
Назначение Предназначены для ограничения циркуляции крови в конечностях тела.
Жгут выполнен в виде ленты с застежкой типа «велькро», двухщелевой пряжки,
дополнительной пряжки, к которой присоединены эластичные ленты, проходящие внутри
фиксирующей ленты, стержня (затяжной рычаг) и фиксирующего слота.
Цвет: черный.
Материал нейлон
Длина 0.95 м
Ширина 3.8 см
Вес нетто 0.08 кг</t>
  </si>
  <si>
    <t xml:space="preserve">Пакет индивидуальный противохимический ИПП-11предназначен для
профилактики поражений кожных покровов капельно-жидкими отравляющими и химически
опасными веществами через открытые участки кожи в интервале температур от -20 до +50 С, а
также для нейтрализации этих веществ на коже и одежде человека, СИЗОД и инструментах.
При заблаговременном нанесении на кожу защитный эффект сохраняется в течение 24 часов.
Изделие "Индивидуальный противохимический пакет ИПП-11" соответствует требованиям ТУ
9398-110-04872702-99. и в соответствии с законодательством Российской Федерации не
входит в перечень товаров подлежащих обязательной сертификации.
Рекомендации по хранению: может храниться в складских помещениях в интервале
температур -50 до +50 с.
Гарантийный срок хранения: 5 лет. </t>
  </si>
  <si>
    <t xml:space="preserve"> Расходный материал представлен в виде лицевых масок, представляющих собой
гигиенические одноразовые средства для работы с тренажерами-манекенами.
Лицевые маски предназначены для применения в качестве заградительного барьера при
выполнении искусственной вентиляции легких на тренажерах-манекенах.
Комплектация
Расходный материал для тренажеров-манекенов (50 шт.)
Материал Термопластичный полимер этилена, спанбонд
Габариты, мм 250 х 200
Вес, кг 0,1</t>
  </si>
  <si>
    <t xml:space="preserve">Комплектация
• Маска для проведения искусственной вентиляции легких (4 шт.)
•Клапан-фильтр для маски ИВЛ (4 шт.)
•Санитарные салфетки для проведения ИВЛ (30 шт)
</t>
  </si>
  <si>
    <t xml:space="preserve"> Тип шина
Применение одноразовое
Назначение взрослое
Материал пластик
Длина, мм 623
Ширина, мм 190
Шина-воротник транспортная иммобилизационная однократного применения для взрослых
предназначена для иммобилизации и транспортировки пострадавших с травмами шейного
отдела позвоночника. Материалы: пластик, изолон. Регулирование шины-воротника по высоте
и объему шеи. Наличие центрального окна в шине-воротнике. Рентгенопрозрачность.
В комплекте:
1. Шина-воротник — 1 шт.
2. Руководство по эксплуатации.</t>
  </si>
  <si>
    <t>2 реньня для фиксации
выдерживают до 250 кг
размер 180х75см</t>
  </si>
  <si>
    <t>Массогабаритный макет трех видов огнетушителей, показанных в разрезе для
обучения устройству огнетушителей.
Макеты представлены на информационном стенде, где размещена справочная информация, а
также основные параметры представленных макетов огнетушителей.
Удобно вешается на стену из любых материалов.
Размер стенда 1200*800мм, стенд выполнен из ПВХ</t>
  </si>
  <si>
    <t>ММГ Учебный макет Калашникова АК-74м "Кадет", складной приклад
(пластиковый или рамочный)
Соответствует функционалу оригинала, позволяет производить полную сборку-разборку,
холостой спуск и др
Новодельный макет с частичным применением оригинальных деталей АК-74м. Разбирается,
взводится, работает спуск. Патронник отсутствует (учебный патрон в ствол не дослать). Канал
ствола отсутствует (ствольная часть цельнолитая). Магазин представляет собой макет
магазина (отлит из пластика), подаватель неподвижный - учебные патроны не вставляются</t>
  </si>
  <si>
    <t>Дополнительная информация
Вид ПО
программа
Формат издания
коробочная версия
Совместимые платформы
Windows
Языки
русский
Страна производства
Россия
Комплектация
Программа поставляется в dvd-боксе на диске вместе с ключом защиты</t>
  </si>
  <si>
    <t xml:space="preserve">Учебный альбом из 13 листов, формат 68*98 см.
Классификация чрезвычайных ситуаций природного характера. Землетрясение. Извержение
вулкана. Бури, Ураганы. Оползни, сели, обвалы, снежные лавины. Наводнения. Цунами.
Лесной пожар. Классификация чрезвычайных ситуаций техногенного характера.
Радиационная авария. Химическая авария. Гидродинамическая авария. Чрезвычайные
ситуации экологического характера.
</t>
  </si>
  <si>
    <t>Интерактивное учебное пособиеразработано с учётом ФГОС и примерной
программы по основам безопасности жизнедеятельности основного и среднего общего
образования.
1. Чрезвычайные ситуации природного характера. 2. Чрезвычайные ситуации техногенного
характера. 3. Чрезвычайные ситуации экологического характера. 4. Терроризм. 5.
Криминогенные ситуации. 6. Безопасность на улице и дороге. 7. Пожарная безопасность.
Способ поставки - диск. Установка рассчитана на 5 устройств.</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</si>
</sst>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 #,##0.00_-;_-* &quot;-&quot;??_-;_-@_-"/>
  </numFmts>
  <fonts count="2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2"/>
      <color theme="1"/>
      <name val="Times New Roman"/>
      <family val="1"/>
      <charset val="204"/>
    </font>
    <font>
      <sz val="9"/>
      <color rgb="FF000000"/>
      <name val="Times New Roman"/>
      <family val="1"/>
      <charset val="204"/>
    </font>
    <font>
      <sz val="11"/>
      <color theme="1"/>
      <name val="Times New Roman"/>
      <family val="1"/>
      <charset val="204"/>
    </font>
    <font>
      <sz val="12"/>
      <color theme="1"/>
      <name val="Times New Roman"/>
      <family val="1"/>
      <charset val="204"/>
    </font>
    <font>
      <b/>
      <sz val="14"/>
      <color theme="1"/>
      <name val="Times New Roman"/>
      <family val="1"/>
      <charset val="204"/>
    </font>
    <font>
      <b/>
      <sz val="11"/>
      <color theme="1"/>
      <name val="Times New Roman"/>
      <family val="1"/>
      <charset val="204"/>
    </font>
    <font>
      <sz val="12"/>
      <color theme="1"/>
      <name val="Calibri"/>
      <family val="2"/>
      <charset val="204"/>
      <scheme val="minor"/>
    </font>
    <font>
      <sz val="11"/>
      <name val="Times New Roman"/>
      <family val="1"/>
      <charset val="204"/>
    </font>
    <font>
      <sz val="11"/>
      <color rgb="FFFF0000"/>
      <name val="Calibri"/>
      <family val="2"/>
      <scheme val="minor"/>
    </font>
    <font>
      <sz val="10"/>
      <color rgb="FF000000"/>
      <name val="Calibri"/>
      <family val="2"/>
      <charset val="204"/>
      <scheme val="minor"/>
    </font>
    <font>
      <sz val="11"/>
      <color indexed="8"/>
      <name val="Calibri"/>
      <family val="2"/>
      <charset val="204"/>
    </font>
    <font>
      <sz val="10"/>
      <color theme="1"/>
      <name val="Times New Roman"/>
      <family val="2"/>
      <charset val="204"/>
    </font>
    <font>
      <sz val="12"/>
      <color theme="1"/>
      <name val="Calibri"/>
      <family val="2"/>
      <scheme val="minor"/>
    </font>
    <font>
      <sz val="10"/>
      <name val="Arial"/>
      <family val="2"/>
      <charset val="204"/>
    </font>
    <font>
      <b/>
      <sz val="11"/>
      <name val="Times New Roman"/>
      <family val="1"/>
      <charset val="204"/>
    </font>
    <font>
      <b/>
      <sz val="12"/>
      <color theme="1"/>
      <name val="Calibri"/>
      <family val="2"/>
      <charset val="204"/>
      <scheme val="minor"/>
    </font>
    <font>
      <sz val="11"/>
      <color rgb="FF000000"/>
      <name val="Times New Roman"/>
      <family val="1"/>
      <charset val="204"/>
    </font>
    <font>
      <sz val="11"/>
      <color theme="1"/>
      <name val="Calibri"/>
      <family val="2"/>
      <scheme val="minor"/>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1">
    <xf numFmtId="0" fontId="0" fillId="0" borderId="0"/>
    <xf numFmtId="0" fontId="12" fillId="0" borderId="0"/>
    <xf numFmtId="0" fontId="13" fillId="0" borderId="0"/>
    <xf numFmtId="0" fontId="1" fillId="0" borderId="0"/>
    <xf numFmtId="0" fontId="14" fillId="0" borderId="0"/>
    <xf numFmtId="0" fontId="15" fillId="0" borderId="0"/>
    <xf numFmtId="164" fontId="1" fillId="0" borderId="0" applyFont="0" applyFill="0" applyBorder="0" applyAlignment="0" applyProtection="0"/>
    <xf numFmtId="0" fontId="16" fillId="0" borderId="0"/>
    <xf numFmtId="0" fontId="16" fillId="0" borderId="0"/>
    <xf numFmtId="0" fontId="16" fillId="0" borderId="0"/>
    <xf numFmtId="9" fontId="20" fillId="0" borderId="0" applyFont="0" applyFill="0" applyBorder="0" applyAlignment="0" applyProtection="0"/>
  </cellStyleXfs>
  <cellXfs count="50">
    <xf numFmtId="0" fontId="0" fillId="0" borderId="0" xfId="0"/>
    <xf numFmtId="0" fontId="9" fillId="0" borderId="0" xfId="0" applyFont="1" applyAlignment="1">
      <alignment wrapText="1"/>
    </xf>
    <xf numFmtId="0" fontId="2" fillId="0" borderId="0" xfId="0" applyFont="1"/>
    <xf numFmtId="4" fontId="2" fillId="0" borderId="0" xfId="0" applyNumberFormat="1" applyFont="1"/>
    <xf numFmtId="4" fontId="0" fillId="0" borderId="0" xfId="0" applyNumberFormat="1"/>
    <xf numFmtId="4" fontId="11" fillId="0" borderId="0" xfId="0" applyNumberFormat="1" applyFont="1"/>
    <xf numFmtId="0" fontId="9" fillId="0" borderId="0" xfId="0" applyFont="1" applyAlignment="1">
      <alignment horizontal="center" wrapText="1"/>
    </xf>
    <xf numFmtId="0" fontId="2" fillId="0" borderId="0" xfId="0" applyFont="1" applyAlignment="1">
      <alignment horizontal="center"/>
    </xf>
    <xf numFmtId="0" fontId="0" fillId="0" borderId="0" xfId="0" applyAlignment="1">
      <alignment horizontal="center"/>
    </xf>
    <xf numFmtId="0" fontId="5" fillId="0" borderId="0" xfId="0" applyFont="1"/>
    <xf numFmtId="0" fontId="5" fillId="0" borderId="1" xfId="0" applyFont="1" applyBorder="1" applyAlignment="1">
      <alignment horizontal="center" vertical="center" wrapText="1"/>
    </xf>
    <xf numFmtId="0" fontId="8" fillId="0" borderId="1" xfId="0" applyFont="1" applyBorder="1" applyAlignment="1">
      <alignment horizontal="center" vertical="center" wrapText="1"/>
    </xf>
    <xf numFmtId="4" fontId="8" fillId="0" borderId="1" xfId="0" applyNumberFormat="1" applyFont="1" applyBorder="1" applyAlignment="1">
      <alignment horizontal="center" vertical="center" wrapText="1"/>
    </xf>
    <xf numFmtId="4" fontId="5" fillId="0" borderId="1" xfId="0" applyNumberFormat="1" applyFont="1" applyBorder="1" applyAlignment="1">
      <alignment horizontal="center" vertical="center"/>
    </xf>
    <xf numFmtId="4" fontId="17" fillId="0" borderId="1" xfId="0" applyNumberFormat="1" applyFont="1" applyBorder="1" applyAlignment="1">
      <alignment horizontal="center" vertical="center" wrapText="1"/>
    </xf>
    <xf numFmtId="0" fontId="8" fillId="0" borderId="0" xfId="0" applyFont="1" applyAlignment="1">
      <alignment horizontal="center" vertical="center" wrapText="1"/>
    </xf>
    <xf numFmtId="0" fontId="5" fillId="0" borderId="0" xfId="0" applyFont="1" applyAlignment="1">
      <alignment horizontal="center" vertical="center" wrapText="1"/>
    </xf>
    <xf numFmtId="4" fontId="8" fillId="0" borderId="0" xfId="0" applyNumberFormat="1" applyFont="1" applyAlignment="1">
      <alignment horizontal="center" vertical="center" wrapText="1"/>
    </xf>
    <xf numFmtId="4" fontId="5" fillId="0" borderId="0" xfId="0" applyNumberFormat="1" applyFont="1" applyAlignment="1">
      <alignment horizontal="center" vertical="center"/>
    </xf>
    <xf numFmtId="4" fontId="10" fillId="0" borderId="1" xfId="0" applyNumberFormat="1" applyFont="1" applyBorder="1" applyAlignment="1">
      <alignment horizontal="center" vertical="center" wrapText="1"/>
    </xf>
    <xf numFmtId="0" fontId="10" fillId="0" borderId="11" xfId="0" applyFont="1" applyBorder="1" applyAlignment="1">
      <alignment horizontal="center" vertical="center" wrapText="1"/>
    </xf>
    <xf numFmtId="9" fontId="10" fillId="0" borderId="1" xfId="10" applyFont="1" applyBorder="1" applyAlignment="1">
      <alignment horizontal="center" vertical="center" wrapText="1"/>
    </xf>
    <xf numFmtId="0" fontId="0" fillId="0" borderId="0" xfId="0" applyAlignment="1">
      <alignment wrapText="1"/>
    </xf>
    <xf numFmtId="1" fontId="19" fillId="0" borderId="11" xfId="0" applyNumberFormat="1" applyFont="1" applyBorder="1" applyAlignment="1">
      <alignment horizontal="center" wrapText="1" shrinkToFit="1"/>
    </xf>
    <xf numFmtId="1" fontId="19" fillId="0" borderId="11" xfId="0" applyNumberFormat="1" applyFont="1" applyBorder="1" applyAlignment="1">
      <alignment horizontal="center" vertical="center" wrapText="1" shrinkToFit="1"/>
    </xf>
    <xf numFmtId="4" fontId="0" fillId="0" borderId="0" xfId="0" applyNumberFormat="1" applyAlignment="1">
      <alignment wrapText="1"/>
    </xf>
    <xf numFmtId="4" fontId="11" fillId="0" borderId="0" xfId="0" applyNumberFormat="1" applyFont="1" applyAlignment="1">
      <alignment wrapText="1"/>
    </xf>
    <xf numFmtId="4" fontId="10" fillId="0" borderId="3" xfId="0" applyNumberFormat="1" applyFont="1" applyBorder="1" applyAlignment="1">
      <alignment horizontal="center" vertical="center" wrapText="1"/>
    </xf>
    <xf numFmtId="1" fontId="19" fillId="0" borderId="1" xfId="0" applyNumberFormat="1" applyFont="1" applyBorder="1" applyAlignment="1">
      <alignment horizontal="center" vertical="center" wrapText="1" shrinkToFit="1"/>
    </xf>
    <xf numFmtId="0" fontId="2" fillId="0" borderId="0" xfId="0" applyFont="1" applyAlignment="1">
      <alignment wrapText="1"/>
    </xf>
    <xf numFmtId="0" fontId="10" fillId="0" borderId="11" xfId="0" applyFont="1" applyBorder="1" applyAlignment="1">
      <alignment horizontal="left" vertical="center" wrapText="1"/>
    </xf>
    <xf numFmtId="0" fontId="3" fillId="0" borderId="0" xfId="0" applyFont="1" applyAlignment="1">
      <alignment horizontal="center" wrapText="1"/>
    </xf>
    <xf numFmtId="0" fontId="3" fillId="0" borderId="0" xfId="0" applyFont="1" applyAlignment="1">
      <alignment horizontal="center" wrapText="1"/>
    </xf>
    <xf numFmtId="0" fontId="6" fillId="0" borderId="0" xfId="0" applyFont="1" applyAlignment="1">
      <alignment horizontal="left" vertical="center" wrapText="1"/>
    </xf>
    <xf numFmtId="4" fontId="5" fillId="0" borderId="5" xfId="0" applyNumberFormat="1" applyFont="1" applyBorder="1" applyAlignment="1">
      <alignment horizontal="center" vertical="center" wrapText="1"/>
    </xf>
    <xf numFmtId="4" fontId="5" fillId="0" borderId="6" xfId="0" applyNumberFormat="1" applyFont="1" applyBorder="1" applyAlignment="1">
      <alignment horizontal="center" vertical="center" wrapText="1"/>
    </xf>
    <xf numFmtId="4" fontId="5" fillId="0" borderId="7" xfId="0" applyNumberFormat="1" applyFont="1" applyBorder="1" applyAlignment="1">
      <alignment horizontal="center" vertical="center" wrapText="1"/>
    </xf>
    <xf numFmtId="4" fontId="5" fillId="0" borderId="8" xfId="0" applyNumberFormat="1" applyFont="1" applyBorder="1" applyAlignment="1">
      <alignment horizontal="center" vertical="center" wrapText="1"/>
    </xf>
    <xf numFmtId="4" fontId="5" fillId="0" borderId="9" xfId="0" applyNumberFormat="1" applyFont="1" applyBorder="1" applyAlignment="1">
      <alignment horizontal="center" vertical="center" wrapText="1"/>
    </xf>
    <xf numFmtId="4" fontId="5" fillId="0" borderId="10"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alignment horizontal="center" vertical="center" wrapText="1"/>
    </xf>
    <xf numFmtId="4" fontId="10" fillId="0" borderId="1" xfId="0" applyNumberFormat="1" applyFont="1" applyBorder="1" applyAlignment="1">
      <alignment horizontal="center" vertical="center" wrapText="1"/>
    </xf>
    <xf numFmtId="4" fontId="10" fillId="0" borderId="3" xfId="0" applyNumberFormat="1" applyFont="1" applyBorder="1" applyAlignment="1">
      <alignment horizontal="center" vertical="center" wrapText="1"/>
    </xf>
    <xf numFmtId="0" fontId="4" fillId="0" borderId="0" xfId="0" applyFont="1" applyAlignment="1">
      <alignment horizontal="left" vertical="center" wrapText="1"/>
    </xf>
    <xf numFmtId="0" fontId="3" fillId="0" borderId="0" xfId="0" applyFont="1" applyAlignment="1">
      <alignment horizontal="center"/>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8" fillId="0" borderId="0" xfId="0" applyFont="1" applyAlignment="1">
      <alignment horizontal="center" wrapText="1"/>
    </xf>
  </cellXfs>
  <cellStyles count="11">
    <cellStyle name="Обычный" xfId="0" builtinId="0"/>
    <cellStyle name="Обычный 15" xfId="5"/>
    <cellStyle name="Обычный 2" xfId="1"/>
    <cellStyle name="Обычный 2 2 2" xfId="8"/>
    <cellStyle name="Обычный 2 5 2" xfId="3"/>
    <cellStyle name="Обычный 4" xfId="2"/>
    <cellStyle name="Обычный 4 2" xfId="9"/>
    <cellStyle name="Обычный 5" xfId="7"/>
    <cellStyle name="Обычный 9 2 2" xfId="4"/>
    <cellStyle name="Процентный" xfId="10" builtinId="5"/>
    <cellStyle name="Финансовый 3 2" xfId="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Q70"/>
  <sheetViews>
    <sheetView tabSelected="1" topLeftCell="A6" zoomScale="90" zoomScaleNormal="90" workbookViewId="0">
      <pane ySplit="1" topLeftCell="A65" activePane="bottomLeft" state="frozen"/>
      <selection activeCell="A6" sqref="A6"/>
      <selection pane="bottomLeft" activeCell="D73" sqref="D73"/>
    </sheetView>
  </sheetViews>
  <sheetFormatPr defaultRowHeight="14.4" x14ac:dyDescent="0.3"/>
  <cols>
    <col min="1" max="1" width="1.88671875" customWidth="1"/>
    <col min="2" max="2" width="5.33203125" customWidth="1"/>
    <col min="3" max="3" width="48.6640625" style="22" customWidth="1"/>
    <col min="4" max="4" width="96.5546875" style="22" customWidth="1"/>
    <col min="5" max="5" width="8" style="8" customWidth="1"/>
    <col min="6" max="6" width="6.5546875" customWidth="1"/>
    <col min="7" max="7" width="14.33203125" customWidth="1"/>
    <col min="8" max="8" width="13.109375" customWidth="1"/>
    <col min="9" max="9" width="13.88671875" customWidth="1"/>
    <col min="10" max="10" width="15" customWidth="1"/>
    <col min="11" max="12" width="14.5546875" customWidth="1"/>
    <col min="13" max="13" width="14.33203125" customWidth="1"/>
    <col min="14" max="14" width="1.6640625" customWidth="1"/>
    <col min="15" max="15" width="30.33203125" customWidth="1"/>
    <col min="16" max="16" width="3.33203125" bestFit="1" customWidth="1"/>
    <col min="17" max="17" width="15" customWidth="1"/>
    <col min="18" max="18" width="14.5546875" customWidth="1"/>
  </cols>
  <sheetData>
    <row r="1" spans="1:17" ht="18.75" hidden="1" customHeight="1" x14ac:dyDescent="0.3">
      <c r="A1" s="42" t="s">
        <v>1</v>
      </c>
      <c r="B1" s="42"/>
      <c r="C1" s="42"/>
      <c r="D1" s="42"/>
      <c r="E1" s="42"/>
      <c r="F1" s="42"/>
      <c r="G1" s="42"/>
      <c r="H1" s="42"/>
      <c r="I1" s="42"/>
      <c r="J1" s="42"/>
      <c r="K1" s="42"/>
      <c r="L1" s="42"/>
      <c r="M1" s="42"/>
    </row>
    <row r="2" spans="1:17" ht="15" hidden="1" customHeight="1" x14ac:dyDescent="0.3">
      <c r="B2" s="45"/>
      <c r="C2" s="45"/>
      <c r="D2" s="45"/>
      <c r="E2" s="45"/>
      <c r="F2" s="45"/>
      <c r="G2" s="45"/>
      <c r="H2" s="45"/>
    </row>
    <row r="3" spans="1:17" ht="15.6" hidden="1" x14ac:dyDescent="0.3">
      <c r="B3" s="46" t="s">
        <v>2</v>
      </c>
      <c r="C3" s="46"/>
      <c r="D3" s="46"/>
      <c r="E3" s="46"/>
      <c r="F3" s="46"/>
      <c r="G3" s="46"/>
      <c r="H3" s="46"/>
      <c r="I3" s="46"/>
      <c r="J3" s="46"/>
      <c r="K3" s="46"/>
      <c r="L3" s="46"/>
      <c r="M3" s="46"/>
    </row>
    <row r="4" spans="1:17" ht="15.75" hidden="1" customHeight="1" x14ac:dyDescent="0.3">
      <c r="B4" s="32" t="s">
        <v>3</v>
      </c>
      <c r="C4" s="32"/>
      <c r="D4" s="31"/>
      <c r="E4" s="6"/>
      <c r="F4" s="1"/>
      <c r="G4" s="1"/>
      <c r="H4" s="1"/>
      <c r="I4" s="1"/>
      <c r="J4" s="1"/>
      <c r="K4" s="1"/>
      <c r="L4" s="1"/>
      <c r="M4" s="1"/>
    </row>
    <row r="5" spans="1:17" ht="15" hidden="1" customHeight="1" x14ac:dyDescent="0.3">
      <c r="B5" s="2"/>
      <c r="C5" s="29"/>
      <c r="D5" s="29"/>
      <c r="E5" s="7"/>
      <c r="F5" s="2"/>
      <c r="G5" s="3"/>
      <c r="H5" s="3"/>
      <c r="I5" s="3"/>
      <c r="J5" s="3"/>
      <c r="K5" s="3"/>
      <c r="L5" s="3"/>
      <c r="M5" s="3"/>
    </row>
    <row r="6" spans="1:17" ht="15" customHeight="1" x14ac:dyDescent="0.3">
      <c r="B6" s="2"/>
      <c r="C6" s="49" t="s">
        <v>13</v>
      </c>
      <c r="D6" s="49"/>
      <c r="E6" s="49"/>
      <c r="F6" s="49"/>
      <c r="G6" s="49"/>
      <c r="H6" s="49"/>
      <c r="I6" s="49"/>
      <c r="J6" s="49"/>
      <c r="K6" s="49"/>
      <c r="L6" s="49"/>
      <c r="M6" s="49"/>
      <c r="N6" s="49"/>
    </row>
    <row r="7" spans="1:17" ht="15.6" x14ac:dyDescent="0.3">
      <c r="B7" s="2"/>
      <c r="C7" s="49" t="s">
        <v>71</v>
      </c>
      <c r="D7" s="49"/>
      <c r="E7" s="49"/>
      <c r="F7" s="49"/>
      <c r="G7" s="49"/>
      <c r="H7" s="49"/>
      <c r="I7" s="49"/>
      <c r="J7" s="49"/>
      <c r="K7" s="49"/>
      <c r="L7" s="49"/>
      <c r="M7" s="49"/>
      <c r="N7" s="49"/>
    </row>
    <row r="8" spans="1:17" ht="15" customHeight="1" x14ac:dyDescent="0.3">
      <c r="B8" s="40" t="s">
        <v>0</v>
      </c>
      <c r="C8" s="40" t="s">
        <v>4</v>
      </c>
      <c r="D8" s="40" t="s">
        <v>75</v>
      </c>
      <c r="E8" s="41" t="s">
        <v>5</v>
      </c>
      <c r="F8" s="40" t="s">
        <v>6</v>
      </c>
      <c r="G8" s="34" t="s">
        <v>15</v>
      </c>
      <c r="H8" s="35"/>
      <c r="I8" s="36"/>
      <c r="J8" s="43" t="s">
        <v>72</v>
      </c>
      <c r="K8" s="43" t="s">
        <v>7</v>
      </c>
      <c r="L8" s="43" t="s">
        <v>14</v>
      </c>
      <c r="M8" s="43" t="s">
        <v>12</v>
      </c>
    </row>
    <row r="9" spans="1:17" ht="15" customHeight="1" x14ac:dyDescent="0.3">
      <c r="B9" s="40"/>
      <c r="C9" s="40"/>
      <c r="D9" s="40"/>
      <c r="E9" s="47"/>
      <c r="F9" s="40"/>
      <c r="G9" s="37"/>
      <c r="H9" s="38"/>
      <c r="I9" s="39"/>
      <c r="J9" s="43"/>
      <c r="K9" s="43"/>
      <c r="L9" s="43"/>
      <c r="M9" s="43"/>
    </row>
    <row r="10" spans="1:17" x14ac:dyDescent="0.3">
      <c r="B10" s="40"/>
      <c r="C10" s="40"/>
      <c r="D10" s="40"/>
      <c r="E10" s="47"/>
      <c r="F10" s="40"/>
      <c r="G10" s="43" t="s">
        <v>8</v>
      </c>
      <c r="H10" s="43" t="s">
        <v>9</v>
      </c>
      <c r="I10" s="43" t="s">
        <v>10</v>
      </c>
      <c r="J10" s="43"/>
      <c r="K10" s="43"/>
      <c r="L10" s="43"/>
      <c r="M10" s="43"/>
    </row>
    <row r="11" spans="1:17" x14ac:dyDescent="0.3">
      <c r="B11" s="40"/>
      <c r="C11" s="41"/>
      <c r="D11" s="41"/>
      <c r="E11" s="48"/>
      <c r="F11" s="41"/>
      <c r="G11" s="44"/>
      <c r="H11" s="44"/>
      <c r="I11" s="44"/>
      <c r="J11" s="43"/>
      <c r="K11" s="43"/>
      <c r="L11" s="43"/>
      <c r="M11" s="43"/>
      <c r="O11" s="4"/>
      <c r="P11" s="4"/>
      <c r="Q11" s="5"/>
    </row>
    <row r="12" spans="1:17" s="22" customFormat="1" ht="110.4" x14ac:dyDescent="0.3">
      <c r="B12" s="23">
        <v>1</v>
      </c>
      <c r="C12" s="30" t="s">
        <v>74</v>
      </c>
      <c r="D12" s="30" t="s">
        <v>77</v>
      </c>
      <c r="E12" s="20" t="s">
        <v>17</v>
      </c>
      <c r="F12" s="24">
        <v>1</v>
      </c>
      <c r="G12" s="27">
        <v>10412</v>
      </c>
      <c r="H12" s="27">
        <v>10908</v>
      </c>
      <c r="I12" s="27">
        <v>9916</v>
      </c>
      <c r="J12" s="14">
        <f>MIN(G12:I12)</f>
        <v>9916</v>
      </c>
      <c r="K12" s="19">
        <f t="shared" ref="K12:K63" si="0">ROUND(STDEV(G12:I12),2)</f>
        <v>496</v>
      </c>
      <c r="L12" s="19">
        <f>J12*F12</f>
        <v>9916</v>
      </c>
      <c r="M12" s="21">
        <f>K12/J12</f>
        <v>5.0020169423154501E-2</v>
      </c>
      <c r="O12" s="25"/>
      <c r="P12" s="25"/>
      <c r="Q12" s="26"/>
    </row>
    <row r="13" spans="1:17" s="22" customFormat="1" ht="69" x14ac:dyDescent="0.3">
      <c r="B13" s="23">
        <v>2</v>
      </c>
      <c r="C13" s="30" t="s">
        <v>18</v>
      </c>
      <c r="D13" s="30" t="s">
        <v>76</v>
      </c>
      <c r="E13" s="20" t="s">
        <v>17</v>
      </c>
      <c r="F13" s="24">
        <v>1</v>
      </c>
      <c r="G13" s="27">
        <v>15062</v>
      </c>
      <c r="H13" s="27">
        <v>15780</v>
      </c>
      <c r="I13" s="27">
        <v>14345</v>
      </c>
      <c r="J13" s="14">
        <f t="shared" ref="J13:J63" si="1">MIN(G13:I13)</f>
        <v>14345</v>
      </c>
      <c r="K13" s="19">
        <f t="shared" si="0"/>
        <v>717.5</v>
      </c>
      <c r="L13" s="19">
        <f t="shared" ref="L13:L63" si="2">J13*F13</f>
        <v>14345</v>
      </c>
      <c r="M13" s="21">
        <f t="shared" ref="M13:M63" si="3">K13/J13</f>
        <v>5.0017427675148135E-2</v>
      </c>
      <c r="O13" s="25"/>
      <c r="P13" s="25"/>
      <c r="Q13" s="26"/>
    </row>
    <row r="14" spans="1:17" s="22" customFormat="1" ht="41.4" x14ac:dyDescent="0.3">
      <c r="B14" s="23">
        <v>3</v>
      </c>
      <c r="C14" s="30" t="s">
        <v>19</v>
      </c>
      <c r="D14" s="30" t="s">
        <v>78</v>
      </c>
      <c r="E14" s="20" t="s">
        <v>17</v>
      </c>
      <c r="F14" s="28">
        <v>1</v>
      </c>
      <c r="G14" s="27">
        <v>104</v>
      </c>
      <c r="H14" s="27">
        <v>109</v>
      </c>
      <c r="I14" s="27">
        <v>99</v>
      </c>
      <c r="J14" s="14">
        <f t="shared" si="1"/>
        <v>99</v>
      </c>
      <c r="K14" s="19">
        <f t="shared" si="0"/>
        <v>5</v>
      </c>
      <c r="L14" s="19">
        <f t="shared" si="2"/>
        <v>99</v>
      </c>
      <c r="M14" s="21">
        <f t="shared" si="3"/>
        <v>5.0505050505050504E-2</v>
      </c>
      <c r="O14" s="25"/>
      <c r="P14" s="25"/>
      <c r="Q14" s="26"/>
    </row>
    <row r="15" spans="1:17" s="22" customFormat="1" ht="151.80000000000001" x14ac:dyDescent="0.3">
      <c r="B15" s="23">
        <v>4</v>
      </c>
      <c r="C15" s="30" t="s">
        <v>20</v>
      </c>
      <c r="D15" s="30" t="s">
        <v>79</v>
      </c>
      <c r="E15" s="20" t="s">
        <v>17</v>
      </c>
      <c r="F15" s="28">
        <v>1</v>
      </c>
      <c r="G15" s="27">
        <v>3534</v>
      </c>
      <c r="H15" s="27">
        <v>3703</v>
      </c>
      <c r="I15" s="27">
        <v>3366</v>
      </c>
      <c r="J15" s="14">
        <f t="shared" si="1"/>
        <v>3366</v>
      </c>
      <c r="K15" s="19">
        <f t="shared" si="0"/>
        <v>168.5</v>
      </c>
      <c r="L15" s="19">
        <f t="shared" si="2"/>
        <v>3366</v>
      </c>
      <c r="M15" s="21">
        <f t="shared" si="3"/>
        <v>5.0059417706476532E-2</v>
      </c>
      <c r="O15" s="25"/>
      <c r="P15" s="25"/>
      <c r="Q15" s="26"/>
    </row>
    <row r="16" spans="1:17" s="22" customFormat="1" ht="82.8" x14ac:dyDescent="0.3">
      <c r="B16" s="23">
        <v>5</v>
      </c>
      <c r="C16" s="30" t="s">
        <v>21</v>
      </c>
      <c r="D16" s="30" t="s">
        <v>80</v>
      </c>
      <c r="E16" s="20" t="s">
        <v>17</v>
      </c>
      <c r="F16" s="28">
        <v>1</v>
      </c>
      <c r="G16" s="27">
        <v>1928</v>
      </c>
      <c r="H16" s="27">
        <v>2020</v>
      </c>
      <c r="I16" s="27">
        <v>1836</v>
      </c>
      <c r="J16" s="14">
        <f t="shared" si="1"/>
        <v>1836</v>
      </c>
      <c r="K16" s="19">
        <f t="shared" si="0"/>
        <v>92</v>
      </c>
      <c r="L16" s="19">
        <f t="shared" si="2"/>
        <v>1836</v>
      </c>
      <c r="M16" s="21">
        <f t="shared" si="3"/>
        <v>5.0108932461873638E-2</v>
      </c>
      <c r="O16" s="25"/>
      <c r="P16" s="25"/>
      <c r="Q16" s="26"/>
    </row>
    <row r="17" spans="2:17" s="22" customFormat="1" ht="69" x14ac:dyDescent="0.3">
      <c r="B17" s="23">
        <v>6</v>
      </c>
      <c r="C17" s="30" t="s">
        <v>22</v>
      </c>
      <c r="D17" s="30" t="s">
        <v>81</v>
      </c>
      <c r="E17" s="20" t="s">
        <v>17</v>
      </c>
      <c r="F17" s="28">
        <v>1</v>
      </c>
      <c r="G17" s="27">
        <v>591</v>
      </c>
      <c r="H17" s="27">
        <v>619</v>
      </c>
      <c r="I17" s="27">
        <v>563</v>
      </c>
      <c r="J17" s="14">
        <f t="shared" si="1"/>
        <v>563</v>
      </c>
      <c r="K17" s="19">
        <f t="shared" si="0"/>
        <v>28</v>
      </c>
      <c r="L17" s="19">
        <f t="shared" si="2"/>
        <v>563</v>
      </c>
      <c r="M17" s="21">
        <f t="shared" si="3"/>
        <v>4.9733570159857902E-2</v>
      </c>
      <c r="O17" s="25"/>
      <c r="P17" s="25"/>
      <c r="Q17" s="26"/>
    </row>
    <row r="18" spans="2:17" s="22" customFormat="1" ht="55.2" x14ac:dyDescent="0.3">
      <c r="B18" s="23">
        <v>7</v>
      </c>
      <c r="C18" s="30" t="s">
        <v>23</v>
      </c>
      <c r="D18" s="30" t="s">
        <v>82</v>
      </c>
      <c r="E18" s="20" t="s">
        <v>17</v>
      </c>
      <c r="F18" s="28">
        <v>1</v>
      </c>
      <c r="G18" s="27">
        <v>1109</v>
      </c>
      <c r="H18" s="27">
        <v>1162</v>
      </c>
      <c r="I18" s="27">
        <v>1056</v>
      </c>
      <c r="J18" s="14">
        <f t="shared" si="1"/>
        <v>1056</v>
      </c>
      <c r="K18" s="19">
        <f t="shared" si="0"/>
        <v>53</v>
      </c>
      <c r="L18" s="19">
        <f t="shared" si="2"/>
        <v>1056</v>
      </c>
      <c r="M18" s="21">
        <f t="shared" si="3"/>
        <v>5.0189393939393936E-2</v>
      </c>
      <c r="O18" s="25"/>
      <c r="P18" s="25"/>
      <c r="Q18" s="26"/>
    </row>
    <row r="19" spans="2:17" s="22" customFormat="1" ht="124.2" x14ac:dyDescent="0.3">
      <c r="B19" s="23">
        <v>8</v>
      </c>
      <c r="C19" s="30" t="s">
        <v>73</v>
      </c>
      <c r="D19" s="30" t="s">
        <v>83</v>
      </c>
      <c r="E19" s="20" t="s">
        <v>17</v>
      </c>
      <c r="F19" s="28">
        <v>1</v>
      </c>
      <c r="G19" s="27">
        <v>3179</v>
      </c>
      <c r="H19" s="27">
        <v>3331</v>
      </c>
      <c r="I19" s="27">
        <v>3028</v>
      </c>
      <c r="J19" s="14">
        <f t="shared" si="1"/>
        <v>3028</v>
      </c>
      <c r="K19" s="19">
        <f t="shared" si="0"/>
        <v>151.5</v>
      </c>
      <c r="L19" s="19">
        <f t="shared" si="2"/>
        <v>3028</v>
      </c>
      <c r="M19" s="21">
        <f t="shared" si="3"/>
        <v>5.0033025099075298E-2</v>
      </c>
      <c r="O19" s="25"/>
      <c r="P19" s="25"/>
      <c r="Q19" s="26"/>
    </row>
    <row r="20" spans="2:17" s="22" customFormat="1" ht="151.80000000000001" x14ac:dyDescent="0.3">
      <c r="B20" s="23">
        <v>9</v>
      </c>
      <c r="C20" s="30" t="s">
        <v>24</v>
      </c>
      <c r="D20" s="30" t="s">
        <v>84</v>
      </c>
      <c r="E20" s="20" t="s">
        <v>17</v>
      </c>
      <c r="F20" s="28">
        <v>1</v>
      </c>
      <c r="G20" s="27">
        <v>9350</v>
      </c>
      <c r="H20" s="27">
        <v>9796</v>
      </c>
      <c r="I20" s="27">
        <v>8905</v>
      </c>
      <c r="J20" s="14">
        <f t="shared" si="1"/>
        <v>8905</v>
      </c>
      <c r="K20" s="19">
        <f t="shared" si="0"/>
        <v>445.5</v>
      </c>
      <c r="L20" s="19">
        <f t="shared" si="2"/>
        <v>8905</v>
      </c>
      <c r="M20" s="21">
        <f t="shared" si="3"/>
        <v>5.0028074115665358E-2</v>
      </c>
      <c r="O20" s="25"/>
      <c r="P20" s="25"/>
      <c r="Q20" s="26"/>
    </row>
    <row r="21" spans="2:17" s="22" customFormat="1" ht="207" x14ac:dyDescent="0.3">
      <c r="B21" s="23">
        <v>10</v>
      </c>
      <c r="C21" s="30" t="s">
        <v>25</v>
      </c>
      <c r="D21" s="30" t="s">
        <v>85</v>
      </c>
      <c r="E21" s="20" t="s">
        <v>17</v>
      </c>
      <c r="F21" s="28">
        <v>1</v>
      </c>
      <c r="G21" s="27">
        <v>4643</v>
      </c>
      <c r="H21" s="27">
        <v>4864</v>
      </c>
      <c r="I21" s="27">
        <v>4422</v>
      </c>
      <c r="J21" s="14">
        <f t="shared" si="1"/>
        <v>4422</v>
      </c>
      <c r="K21" s="19">
        <f t="shared" si="0"/>
        <v>221</v>
      </c>
      <c r="L21" s="19">
        <f t="shared" si="2"/>
        <v>4422</v>
      </c>
      <c r="M21" s="21">
        <f t="shared" si="3"/>
        <v>4.9977385798281322E-2</v>
      </c>
      <c r="O21" s="25"/>
      <c r="P21" s="25"/>
      <c r="Q21" s="26"/>
    </row>
    <row r="22" spans="2:17" s="22" customFormat="1" ht="220.8" x14ac:dyDescent="0.3">
      <c r="B22" s="23">
        <v>11</v>
      </c>
      <c r="C22" s="30" t="s">
        <v>26</v>
      </c>
      <c r="D22" s="30" t="s">
        <v>86</v>
      </c>
      <c r="E22" s="20" t="s">
        <v>17</v>
      </c>
      <c r="F22" s="28">
        <v>1</v>
      </c>
      <c r="G22" s="27">
        <v>23294</v>
      </c>
      <c r="H22" s="27">
        <v>24404</v>
      </c>
      <c r="I22" s="27">
        <v>22185</v>
      </c>
      <c r="J22" s="14">
        <f t="shared" si="1"/>
        <v>22185</v>
      </c>
      <c r="K22" s="19">
        <f t="shared" si="0"/>
        <v>1109.5</v>
      </c>
      <c r="L22" s="19">
        <f t="shared" si="2"/>
        <v>22185</v>
      </c>
      <c r="M22" s="21">
        <f t="shared" si="3"/>
        <v>5.0011268875366235E-2</v>
      </c>
      <c r="O22" s="25"/>
      <c r="P22" s="25"/>
      <c r="Q22" s="26"/>
    </row>
    <row r="23" spans="2:17" s="22" customFormat="1" ht="124.2" x14ac:dyDescent="0.3">
      <c r="B23" s="23">
        <v>12</v>
      </c>
      <c r="C23" s="30" t="s">
        <v>27</v>
      </c>
      <c r="D23" s="30" t="s">
        <v>87</v>
      </c>
      <c r="E23" s="20" t="s">
        <v>17</v>
      </c>
      <c r="F23" s="28">
        <v>1</v>
      </c>
      <c r="G23" s="27">
        <v>7872</v>
      </c>
      <c r="H23" s="27">
        <v>8247</v>
      </c>
      <c r="I23" s="27">
        <v>7497</v>
      </c>
      <c r="J23" s="14">
        <f t="shared" si="1"/>
        <v>7497</v>
      </c>
      <c r="K23" s="19">
        <f t="shared" si="0"/>
        <v>375</v>
      </c>
      <c r="L23" s="19">
        <f t="shared" si="2"/>
        <v>7497</v>
      </c>
      <c r="M23" s="21">
        <f t="shared" si="3"/>
        <v>5.0020008003201277E-2</v>
      </c>
      <c r="O23" s="25"/>
      <c r="P23" s="25"/>
      <c r="Q23" s="26"/>
    </row>
    <row r="24" spans="2:17" s="22" customFormat="1" ht="41.4" x14ac:dyDescent="0.3">
      <c r="B24" s="23">
        <v>13</v>
      </c>
      <c r="C24" s="30" t="s">
        <v>28</v>
      </c>
      <c r="D24" s="30" t="s">
        <v>88</v>
      </c>
      <c r="E24" s="20" t="s">
        <v>17</v>
      </c>
      <c r="F24" s="28">
        <v>1</v>
      </c>
      <c r="G24" s="27">
        <v>4980</v>
      </c>
      <c r="H24" s="27">
        <v>5217</v>
      </c>
      <c r="I24" s="27">
        <v>4743</v>
      </c>
      <c r="J24" s="14">
        <f t="shared" si="1"/>
        <v>4743</v>
      </c>
      <c r="K24" s="19">
        <f t="shared" si="0"/>
        <v>237</v>
      </c>
      <c r="L24" s="19">
        <f t="shared" si="2"/>
        <v>4743</v>
      </c>
      <c r="M24" s="21">
        <f t="shared" si="3"/>
        <v>4.9968374446552812E-2</v>
      </c>
      <c r="O24" s="25"/>
      <c r="P24" s="25"/>
      <c r="Q24" s="26"/>
    </row>
    <row r="25" spans="2:17" s="22" customFormat="1" ht="96.6" x14ac:dyDescent="0.3">
      <c r="B25" s="23">
        <v>14</v>
      </c>
      <c r="C25" s="30" t="s">
        <v>29</v>
      </c>
      <c r="D25" s="30" t="s">
        <v>89</v>
      </c>
      <c r="E25" s="20" t="s">
        <v>17</v>
      </c>
      <c r="F25" s="28">
        <v>1</v>
      </c>
      <c r="G25" s="27">
        <v>2892</v>
      </c>
      <c r="H25" s="27">
        <v>3029</v>
      </c>
      <c r="I25" s="27">
        <v>2754</v>
      </c>
      <c r="J25" s="14">
        <f t="shared" si="1"/>
        <v>2754</v>
      </c>
      <c r="K25" s="19">
        <f t="shared" si="0"/>
        <v>137.5</v>
      </c>
      <c r="L25" s="19">
        <f t="shared" si="2"/>
        <v>2754</v>
      </c>
      <c r="M25" s="21">
        <f t="shared" si="3"/>
        <v>4.9927378358750905E-2</v>
      </c>
      <c r="O25" s="25"/>
      <c r="P25" s="25"/>
      <c r="Q25" s="26"/>
    </row>
    <row r="26" spans="2:17" s="22" customFormat="1" ht="69" x14ac:dyDescent="0.3">
      <c r="B26" s="23">
        <v>15</v>
      </c>
      <c r="C26" s="30" t="s">
        <v>30</v>
      </c>
      <c r="D26" s="30" t="s">
        <v>90</v>
      </c>
      <c r="E26" s="20" t="s">
        <v>17</v>
      </c>
      <c r="F26" s="28">
        <v>1</v>
      </c>
      <c r="G26" s="27">
        <v>1915</v>
      </c>
      <c r="H26" s="27">
        <v>2006</v>
      </c>
      <c r="I26" s="27">
        <v>1824</v>
      </c>
      <c r="J26" s="14">
        <f t="shared" si="1"/>
        <v>1824</v>
      </c>
      <c r="K26" s="19">
        <f t="shared" si="0"/>
        <v>91</v>
      </c>
      <c r="L26" s="19">
        <f t="shared" si="2"/>
        <v>1824</v>
      </c>
      <c r="M26" s="21">
        <f t="shared" si="3"/>
        <v>4.9890350877192985E-2</v>
      </c>
      <c r="O26" s="25"/>
      <c r="P26" s="25"/>
      <c r="Q26" s="26"/>
    </row>
    <row r="27" spans="2:17" s="22" customFormat="1" ht="110.4" x14ac:dyDescent="0.3">
      <c r="B27" s="23">
        <v>16</v>
      </c>
      <c r="C27" s="30" t="s">
        <v>31</v>
      </c>
      <c r="D27" s="30" t="s">
        <v>91</v>
      </c>
      <c r="E27" s="20" t="s">
        <v>17</v>
      </c>
      <c r="F27" s="28">
        <v>1</v>
      </c>
      <c r="G27" s="27">
        <v>2364</v>
      </c>
      <c r="H27" s="27">
        <v>2476</v>
      </c>
      <c r="I27" s="27">
        <v>2251</v>
      </c>
      <c r="J27" s="14">
        <f t="shared" si="1"/>
        <v>2251</v>
      </c>
      <c r="K27" s="19">
        <f t="shared" si="0"/>
        <v>112.5</v>
      </c>
      <c r="L27" s="19">
        <f t="shared" si="2"/>
        <v>2251</v>
      </c>
      <c r="M27" s="21">
        <f t="shared" si="3"/>
        <v>4.997778764993336E-2</v>
      </c>
      <c r="O27" s="25"/>
      <c r="P27" s="25"/>
      <c r="Q27" s="26"/>
    </row>
    <row r="28" spans="2:17" s="22" customFormat="1" ht="82.8" x14ac:dyDescent="0.3">
      <c r="B28" s="23">
        <v>17</v>
      </c>
      <c r="C28" s="30" t="s">
        <v>32</v>
      </c>
      <c r="D28" s="30" t="s">
        <v>92</v>
      </c>
      <c r="E28" s="20" t="s">
        <v>17</v>
      </c>
      <c r="F28" s="28">
        <v>1</v>
      </c>
      <c r="G28" s="27">
        <v>2843</v>
      </c>
      <c r="H28" s="27">
        <v>2979</v>
      </c>
      <c r="I28" s="27">
        <v>2708</v>
      </c>
      <c r="J28" s="14">
        <f t="shared" si="1"/>
        <v>2708</v>
      </c>
      <c r="K28" s="19">
        <f t="shared" si="0"/>
        <v>135.5</v>
      </c>
      <c r="L28" s="19">
        <f t="shared" si="2"/>
        <v>2708</v>
      </c>
      <c r="M28" s="21">
        <f t="shared" si="3"/>
        <v>5.0036927621861155E-2</v>
      </c>
      <c r="O28" s="25"/>
      <c r="P28" s="25"/>
      <c r="Q28" s="26"/>
    </row>
    <row r="29" spans="2:17" s="22" customFormat="1" x14ac:dyDescent="0.3">
      <c r="B29" s="23">
        <v>18</v>
      </c>
      <c r="C29" s="30" t="s">
        <v>33</v>
      </c>
      <c r="D29" t="s">
        <v>93</v>
      </c>
      <c r="E29" s="20" t="s">
        <v>17</v>
      </c>
      <c r="F29" s="28">
        <v>1</v>
      </c>
      <c r="G29" s="27">
        <v>1203</v>
      </c>
      <c r="H29" s="27">
        <v>1261</v>
      </c>
      <c r="I29" s="27">
        <v>1146</v>
      </c>
      <c r="J29" s="14">
        <f t="shared" si="1"/>
        <v>1146</v>
      </c>
      <c r="K29" s="19">
        <f t="shared" si="0"/>
        <v>57.5</v>
      </c>
      <c r="L29" s="19">
        <f t="shared" si="2"/>
        <v>1146</v>
      </c>
      <c r="M29" s="21">
        <f t="shared" si="3"/>
        <v>5.0174520069808028E-2</v>
      </c>
      <c r="O29" s="25"/>
      <c r="P29" s="25"/>
      <c r="Q29" s="26"/>
    </row>
    <row r="30" spans="2:17" s="22" customFormat="1" ht="124.2" x14ac:dyDescent="0.3">
      <c r="B30" s="23">
        <v>19</v>
      </c>
      <c r="C30" s="30" t="s">
        <v>34</v>
      </c>
      <c r="D30" s="30" t="s">
        <v>94</v>
      </c>
      <c r="E30" s="20" t="s">
        <v>17</v>
      </c>
      <c r="F30" s="28">
        <v>1</v>
      </c>
      <c r="G30" s="27">
        <v>319</v>
      </c>
      <c r="H30" s="27">
        <v>334</v>
      </c>
      <c r="I30" s="27">
        <v>304</v>
      </c>
      <c r="J30" s="14">
        <f t="shared" si="1"/>
        <v>304</v>
      </c>
      <c r="K30" s="19">
        <f t="shared" si="0"/>
        <v>15</v>
      </c>
      <c r="L30" s="19">
        <f t="shared" si="2"/>
        <v>304</v>
      </c>
      <c r="M30" s="21">
        <f t="shared" si="3"/>
        <v>4.9342105263157895E-2</v>
      </c>
      <c r="O30" s="25"/>
      <c r="P30" s="25"/>
      <c r="Q30" s="26"/>
    </row>
    <row r="31" spans="2:17" s="22" customFormat="1" ht="110.4" x14ac:dyDescent="0.3">
      <c r="B31" s="23">
        <v>20</v>
      </c>
      <c r="C31" s="30" t="s">
        <v>35</v>
      </c>
      <c r="D31" s="30" t="s">
        <v>95</v>
      </c>
      <c r="E31" s="20" t="s">
        <v>17</v>
      </c>
      <c r="F31" s="28">
        <v>1</v>
      </c>
      <c r="G31" s="27">
        <v>1283</v>
      </c>
      <c r="H31" s="27">
        <v>1344</v>
      </c>
      <c r="I31" s="27">
        <v>1222</v>
      </c>
      <c r="J31" s="14">
        <f t="shared" si="1"/>
        <v>1222</v>
      </c>
      <c r="K31" s="19">
        <f t="shared" si="0"/>
        <v>61</v>
      </c>
      <c r="L31" s="19">
        <f t="shared" si="2"/>
        <v>1222</v>
      </c>
      <c r="M31" s="21">
        <f t="shared" si="3"/>
        <v>4.9918166939443537E-2</v>
      </c>
      <c r="O31" s="25"/>
      <c r="P31" s="25"/>
      <c r="Q31" s="26"/>
    </row>
    <row r="32" spans="2:17" s="22" customFormat="1" ht="82.8" x14ac:dyDescent="0.3">
      <c r="B32" s="23">
        <v>21</v>
      </c>
      <c r="C32" s="30" t="s">
        <v>36</v>
      </c>
      <c r="D32" s="30" t="s">
        <v>96</v>
      </c>
      <c r="E32" s="20" t="s">
        <v>17</v>
      </c>
      <c r="F32" s="28">
        <v>1</v>
      </c>
      <c r="G32" s="27">
        <v>10282</v>
      </c>
      <c r="H32" s="27">
        <v>10771</v>
      </c>
      <c r="I32" s="27">
        <v>9792</v>
      </c>
      <c r="J32" s="14">
        <f t="shared" si="1"/>
        <v>9792</v>
      </c>
      <c r="K32" s="19">
        <f t="shared" si="0"/>
        <v>489.5</v>
      </c>
      <c r="L32" s="19">
        <f t="shared" si="2"/>
        <v>9792</v>
      </c>
      <c r="M32" s="21">
        <f t="shared" si="3"/>
        <v>4.9989787581699349E-2</v>
      </c>
      <c r="O32" s="25"/>
      <c r="P32" s="25"/>
      <c r="Q32" s="26"/>
    </row>
    <row r="33" spans="2:17" s="22" customFormat="1" ht="96.6" x14ac:dyDescent="0.3">
      <c r="B33" s="23">
        <v>22</v>
      </c>
      <c r="C33" s="30" t="s">
        <v>37</v>
      </c>
      <c r="D33" s="30" t="s">
        <v>97</v>
      </c>
      <c r="E33" s="20" t="s">
        <v>17</v>
      </c>
      <c r="F33" s="28">
        <v>1</v>
      </c>
      <c r="G33" s="27">
        <v>385</v>
      </c>
      <c r="H33" s="27">
        <v>404</v>
      </c>
      <c r="I33" s="27">
        <v>367</v>
      </c>
      <c r="J33" s="14">
        <f t="shared" si="1"/>
        <v>367</v>
      </c>
      <c r="K33" s="19">
        <f t="shared" si="0"/>
        <v>18.5</v>
      </c>
      <c r="L33" s="19">
        <f t="shared" si="2"/>
        <v>367</v>
      </c>
      <c r="M33" s="21">
        <f t="shared" si="3"/>
        <v>5.0408719346049048E-2</v>
      </c>
      <c r="O33" s="25"/>
      <c r="P33" s="25"/>
      <c r="Q33" s="26"/>
    </row>
    <row r="34" spans="2:17" s="22" customFormat="1" ht="372.6" x14ac:dyDescent="0.3">
      <c r="B34" s="23">
        <v>23</v>
      </c>
      <c r="C34" s="30" t="s">
        <v>38</v>
      </c>
      <c r="D34" s="30" t="s">
        <v>98</v>
      </c>
      <c r="E34" s="20" t="s">
        <v>17</v>
      </c>
      <c r="F34" s="28">
        <v>1</v>
      </c>
      <c r="G34" s="27">
        <v>2822</v>
      </c>
      <c r="H34" s="27">
        <v>2957</v>
      </c>
      <c r="I34" s="27">
        <v>2688</v>
      </c>
      <c r="J34" s="14">
        <f t="shared" si="1"/>
        <v>2688</v>
      </c>
      <c r="K34" s="19">
        <f t="shared" si="0"/>
        <v>134.5</v>
      </c>
      <c r="L34" s="19">
        <f t="shared" si="2"/>
        <v>2688</v>
      </c>
      <c r="M34" s="21">
        <f t="shared" si="3"/>
        <v>5.0037202380952384E-2</v>
      </c>
      <c r="O34" s="25"/>
      <c r="P34" s="25"/>
      <c r="Q34" s="26"/>
    </row>
    <row r="35" spans="2:17" s="22" customFormat="1" ht="96.6" x14ac:dyDescent="0.3">
      <c r="B35" s="23">
        <v>24</v>
      </c>
      <c r="C35" s="30" t="s">
        <v>39</v>
      </c>
      <c r="D35" s="30" t="s">
        <v>99</v>
      </c>
      <c r="E35" s="20" t="s">
        <v>17</v>
      </c>
      <c r="F35" s="28">
        <v>1</v>
      </c>
      <c r="G35" s="27">
        <v>2627</v>
      </c>
      <c r="H35" s="27">
        <v>2752</v>
      </c>
      <c r="I35" s="27">
        <v>2502</v>
      </c>
      <c r="J35" s="14">
        <f t="shared" si="1"/>
        <v>2502</v>
      </c>
      <c r="K35" s="19">
        <f t="shared" si="0"/>
        <v>125</v>
      </c>
      <c r="L35" s="19">
        <f t="shared" si="2"/>
        <v>2502</v>
      </c>
      <c r="M35" s="21">
        <f t="shared" si="3"/>
        <v>4.9960031974420463E-2</v>
      </c>
      <c r="O35" s="25"/>
      <c r="P35" s="25"/>
      <c r="Q35" s="26"/>
    </row>
    <row r="36" spans="2:17" s="22" customFormat="1" ht="165.6" x14ac:dyDescent="0.3">
      <c r="B36" s="23">
        <v>25</v>
      </c>
      <c r="C36" s="30" t="s">
        <v>40</v>
      </c>
      <c r="D36" s="30" t="s">
        <v>100</v>
      </c>
      <c r="E36" s="20" t="s">
        <v>17</v>
      </c>
      <c r="F36" s="28">
        <v>1</v>
      </c>
      <c r="G36" s="27">
        <v>6892</v>
      </c>
      <c r="H36" s="27">
        <v>7220</v>
      </c>
      <c r="I36" s="27">
        <v>6564</v>
      </c>
      <c r="J36" s="14">
        <f t="shared" si="1"/>
        <v>6564</v>
      </c>
      <c r="K36" s="19">
        <f t="shared" si="0"/>
        <v>328</v>
      </c>
      <c r="L36" s="19">
        <f t="shared" si="2"/>
        <v>6564</v>
      </c>
      <c r="M36" s="21">
        <f t="shared" si="3"/>
        <v>4.9969530773918344E-2</v>
      </c>
      <c r="O36" s="25"/>
      <c r="P36" s="25"/>
      <c r="Q36" s="26"/>
    </row>
    <row r="37" spans="2:17" s="22" customFormat="1" ht="124.2" x14ac:dyDescent="0.3">
      <c r="B37" s="23">
        <v>26</v>
      </c>
      <c r="C37" s="30" t="s">
        <v>41</v>
      </c>
      <c r="D37" s="30" t="s">
        <v>101</v>
      </c>
      <c r="E37" s="20" t="s">
        <v>17</v>
      </c>
      <c r="F37" s="28">
        <v>1</v>
      </c>
      <c r="G37" s="27">
        <v>27295</v>
      </c>
      <c r="H37" s="27">
        <v>28595</v>
      </c>
      <c r="I37" s="27">
        <v>25995</v>
      </c>
      <c r="J37" s="14">
        <f t="shared" si="1"/>
        <v>25995</v>
      </c>
      <c r="K37" s="19">
        <f t="shared" si="0"/>
        <v>1300</v>
      </c>
      <c r="L37" s="19">
        <f t="shared" si="2"/>
        <v>25995</v>
      </c>
      <c r="M37" s="21">
        <f t="shared" si="3"/>
        <v>5.0009617234083481E-2</v>
      </c>
      <c r="O37" s="25"/>
      <c r="P37" s="25"/>
      <c r="Q37" s="26"/>
    </row>
    <row r="38" spans="2:17" s="22" customFormat="1" ht="82.8" x14ac:dyDescent="0.3">
      <c r="B38" s="23">
        <v>27</v>
      </c>
      <c r="C38" s="30" t="s">
        <v>42</v>
      </c>
      <c r="D38" s="30" t="s">
        <v>102</v>
      </c>
      <c r="E38" s="20" t="s">
        <v>17</v>
      </c>
      <c r="F38" s="28">
        <v>1</v>
      </c>
      <c r="G38" s="27">
        <v>34540</v>
      </c>
      <c r="H38" s="27">
        <v>36185</v>
      </c>
      <c r="I38" s="27">
        <v>32895</v>
      </c>
      <c r="J38" s="14">
        <f t="shared" si="1"/>
        <v>32895</v>
      </c>
      <c r="K38" s="19">
        <f t="shared" si="0"/>
        <v>1645</v>
      </c>
      <c r="L38" s="19">
        <f t="shared" si="2"/>
        <v>32895</v>
      </c>
      <c r="M38" s="21">
        <f t="shared" si="3"/>
        <v>5.0007599939200488E-2</v>
      </c>
      <c r="O38" s="25"/>
      <c r="P38" s="25"/>
      <c r="Q38" s="26"/>
    </row>
    <row r="39" spans="2:17" s="22" customFormat="1" ht="96.6" x14ac:dyDescent="0.3">
      <c r="B39" s="23">
        <v>28</v>
      </c>
      <c r="C39" s="30" t="s">
        <v>43</v>
      </c>
      <c r="D39" s="30" t="s">
        <v>103</v>
      </c>
      <c r="E39" s="20" t="s">
        <v>17</v>
      </c>
      <c r="F39" s="28">
        <v>1</v>
      </c>
      <c r="G39" s="27">
        <v>17832</v>
      </c>
      <c r="H39" s="27">
        <v>18681</v>
      </c>
      <c r="I39" s="27">
        <v>16983</v>
      </c>
      <c r="J39" s="14">
        <f t="shared" si="1"/>
        <v>16983</v>
      </c>
      <c r="K39" s="19">
        <f t="shared" si="0"/>
        <v>849</v>
      </c>
      <c r="L39" s="19">
        <f t="shared" si="2"/>
        <v>16983</v>
      </c>
      <c r="M39" s="21">
        <f t="shared" si="3"/>
        <v>4.9991167638226461E-2</v>
      </c>
      <c r="O39" s="25"/>
      <c r="P39" s="25"/>
      <c r="Q39" s="26"/>
    </row>
    <row r="40" spans="2:17" s="22" customFormat="1" ht="138" x14ac:dyDescent="0.3">
      <c r="B40" s="23">
        <v>29</v>
      </c>
      <c r="C40" s="30" t="s">
        <v>44</v>
      </c>
      <c r="D40" s="30" t="s">
        <v>104</v>
      </c>
      <c r="E40" s="20" t="s">
        <v>17</v>
      </c>
      <c r="F40" s="28">
        <v>1</v>
      </c>
      <c r="G40" s="27">
        <v>7551</v>
      </c>
      <c r="H40" s="27">
        <v>7910</v>
      </c>
      <c r="I40" s="27">
        <v>7191</v>
      </c>
      <c r="J40" s="14">
        <f t="shared" si="1"/>
        <v>7191</v>
      </c>
      <c r="K40" s="19">
        <f t="shared" si="0"/>
        <v>359.5</v>
      </c>
      <c r="L40" s="19">
        <f t="shared" si="2"/>
        <v>7191</v>
      </c>
      <c r="M40" s="21">
        <f t="shared" si="3"/>
        <v>4.9993046864135728E-2</v>
      </c>
      <c r="O40" s="25"/>
      <c r="P40" s="25"/>
      <c r="Q40" s="26"/>
    </row>
    <row r="41" spans="2:17" s="22" customFormat="1" ht="151.80000000000001" x14ac:dyDescent="0.3">
      <c r="B41" s="23">
        <v>30</v>
      </c>
      <c r="C41" s="30" t="s">
        <v>45</v>
      </c>
      <c r="D41" s="30" t="s">
        <v>105</v>
      </c>
      <c r="E41" s="20" t="s">
        <v>17</v>
      </c>
      <c r="F41" s="28">
        <v>1</v>
      </c>
      <c r="G41" s="27">
        <v>2876</v>
      </c>
      <c r="H41" s="27">
        <v>3013</v>
      </c>
      <c r="I41" s="27">
        <v>2739</v>
      </c>
      <c r="J41" s="14">
        <f t="shared" si="1"/>
        <v>2739</v>
      </c>
      <c r="K41" s="19">
        <f t="shared" si="0"/>
        <v>137</v>
      </c>
      <c r="L41" s="19">
        <f t="shared" si="2"/>
        <v>2739</v>
      </c>
      <c r="M41" s="21">
        <f t="shared" si="3"/>
        <v>5.0018254837531945E-2</v>
      </c>
      <c r="O41" s="25"/>
      <c r="P41" s="25"/>
      <c r="Q41" s="26"/>
    </row>
    <row r="42" spans="2:17" s="22" customFormat="1" ht="69" x14ac:dyDescent="0.3">
      <c r="B42" s="23">
        <v>31</v>
      </c>
      <c r="C42" s="30" t="s">
        <v>46</v>
      </c>
      <c r="D42" s="30" t="s">
        <v>106</v>
      </c>
      <c r="E42" s="20" t="s">
        <v>17</v>
      </c>
      <c r="F42" s="28">
        <v>1</v>
      </c>
      <c r="G42" s="27">
        <v>32236</v>
      </c>
      <c r="H42" s="27">
        <v>33771</v>
      </c>
      <c r="I42" s="27">
        <v>30701</v>
      </c>
      <c r="J42" s="14">
        <f t="shared" si="1"/>
        <v>30701</v>
      </c>
      <c r="K42" s="19">
        <f t="shared" si="0"/>
        <v>1535</v>
      </c>
      <c r="L42" s="19">
        <f t="shared" si="2"/>
        <v>30701</v>
      </c>
      <c r="M42" s="21">
        <f t="shared" si="3"/>
        <v>4.9998371388554119E-2</v>
      </c>
      <c r="O42" s="25"/>
      <c r="P42" s="25"/>
      <c r="Q42" s="26"/>
    </row>
    <row r="43" spans="2:17" s="22" customFormat="1" x14ac:dyDescent="0.3">
      <c r="B43" s="23">
        <v>32</v>
      </c>
      <c r="C43" s="30" t="s">
        <v>47</v>
      </c>
      <c r="D43" t="s">
        <v>107</v>
      </c>
      <c r="E43" s="20" t="s">
        <v>17</v>
      </c>
      <c r="F43" s="28">
        <v>5</v>
      </c>
      <c r="G43" s="27">
        <v>34</v>
      </c>
      <c r="H43" s="27">
        <v>35</v>
      </c>
      <c r="I43" s="27">
        <v>32</v>
      </c>
      <c r="J43" s="14">
        <f t="shared" si="1"/>
        <v>32</v>
      </c>
      <c r="K43" s="19">
        <f t="shared" si="0"/>
        <v>1.53</v>
      </c>
      <c r="L43" s="19">
        <f t="shared" si="2"/>
        <v>160</v>
      </c>
      <c r="M43" s="21">
        <f t="shared" si="3"/>
        <v>4.7812500000000001E-2</v>
      </c>
      <c r="O43" s="25"/>
      <c r="P43" s="25"/>
      <c r="Q43" s="26"/>
    </row>
    <row r="44" spans="2:17" s="22" customFormat="1" ht="69" x14ac:dyDescent="0.3">
      <c r="B44" s="23">
        <v>33</v>
      </c>
      <c r="C44" s="30" t="s">
        <v>48</v>
      </c>
      <c r="D44" s="30" t="s">
        <v>108</v>
      </c>
      <c r="E44" s="20" t="s">
        <v>17</v>
      </c>
      <c r="F44" s="28">
        <v>4</v>
      </c>
      <c r="G44" s="27">
        <v>79</v>
      </c>
      <c r="H44" s="27">
        <v>83</v>
      </c>
      <c r="I44" s="27">
        <v>75</v>
      </c>
      <c r="J44" s="14">
        <f t="shared" si="1"/>
        <v>75</v>
      </c>
      <c r="K44" s="19">
        <f t="shared" si="0"/>
        <v>4</v>
      </c>
      <c r="L44" s="19">
        <f t="shared" si="2"/>
        <v>300</v>
      </c>
      <c r="M44" s="21">
        <f t="shared" si="3"/>
        <v>5.3333333333333337E-2</v>
      </c>
      <c r="O44" s="25"/>
      <c r="P44" s="25"/>
      <c r="Q44" s="26"/>
    </row>
    <row r="45" spans="2:17" s="22" customFormat="1" ht="27.6" x14ac:dyDescent="0.3">
      <c r="B45" s="23">
        <v>34</v>
      </c>
      <c r="C45" s="30" t="s">
        <v>70</v>
      </c>
      <c r="D45" s="30" t="s">
        <v>109</v>
      </c>
      <c r="E45" s="20" t="s">
        <v>17</v>
      </c>
      <c r="F45" s="28">
        <v>1</v>
      </c>
      <c r="G45" s="27">
        <v>570</v>
      </c>
      <c r="H45" s="27">
        <v>597</v>
      </c>
      <c r="I45" s="27">
        <v>543</v>
      </c>
      <c r="J45" s="14">
        <f t="shared" si="1"/>
        <v>543</v>
      </c>
      <c r="K45" s="19">
        <f t="shared" si="0"/>
        <v>27</v>
      </c>
      <c r="L45" s="19">
        <f t="shared" si="2"/>
        <v>543</v>
      </c>
      <c r="M45" s="21">
        <f t="shared" si="3"/>
        <v>4.9723756906077346E-2</v>
      </c>
      <c r="O45" s="25"/>
      <c r="P45" s="25"/>
      <c r="Q45" s="26"/>
    </row>
    <row r="46" spans="2:17" s="22" customFormat="1" ht="96.6" x14ac:dyDescent="0.3">
      <c r="B46" s="23">
        <v>35</v>
      </c>
      <c r="C46" s="30" t="s">
        <v>49</v>
      </c>
      <c r="D46" s="30" t="s">
        <v>110</v>
      </c>
      <c r="E46" s="20" t="s">
        <v>17</v>
      </c>
      <c r="F46" s="28">
        <v>1</v>
      </c>
      <c r="G46" s="27">
        <v>175</v>
      </c>
      <c r="H46" s="27">
        <v>184</v>
      </c>
      <c r="I46" s="27">
        <v>167</v>
      </c>
      <c r="J46" s="14">
        <f t="shared" si="1"/>
        <v>167</v>
      </c>
      <c r="K46" s="19">
        <f t="shared" si="0"/>
        <v>8.5</v>
      </c>
      <c r="L46" s="19">
        <f t="shared" si="2"/>
        <v>167</v>
      </c>
      <c r="M46" s="21">
        <f t="shared" si="3"/>
        <v>5.089820359281437E-2</v>
      </c>
      <c r="O46" s="25"/>
      <c r="P46" s="25"/>
      <c r="Q46" s="26"/>
    </row>
    <row r="47" spans="2:17" s="22" customFormat="1" ht="41.4" x14ac:dyDescent="0.3">
      <c r="B47" s="23">
        <v>36</v>
      </c>
      <c r="C47" s="30" t="s">
        <v>50</v>
      </c>
      <c r="D47" s="30" t="s">
        <v>111</v>
      </c>
      <c r="E47" s="20" t="s">
        <v>17</v>
      </c>
      <c r="F47" s="28">
        <v>1</v>
      </c>
      <c r="G47" s="27">
        <v>352</v>
      </c>
      <c r="H47" s="27">
        <v>369</v>
      </c>
      <c r="I47" s="27">
        <v>335</v>
      </c>
      <c r="J47" s="14">
        <f t="shared" si="1"/>
        <v>335</v>
      </c>
      <c r="K47" s="19">
        <f t="shared" si="0"/>
        <v>17</v>
      </c>
      <c r="L47" s="19">
        <f t="shared" si="2"/>
        <v>335</v>
      </c>
      <c r="M47" s="21">
        <f t="shared" si="3"/>
        <v>5.0746268656716415E-2</v>
      </c>
      <c r="O47" s="25"/>
      <c r="P47" s="25"/>
      <c r="Q47" s="26"/>
    </row>
    <row r="48" spans="2:17" s="22" customFormat="1" ht="138" x14ac:dyDescent="0.3">
      <c r="B48" s="23">
        <v>37</v>
      </c>
      <c r="C48" s="30" t="s">
        <v>51</v>
      </c>
      <c r="D48" s="30" t="s">
        <v>112</v>
      </c>
      <c r="E48" s="20" t="s">
        <v>17</v>
      </c>
      <c r="F48" s="28">
        <v>1</v>
      </c>
      <c r="G48" s="27">
        <v>643</v>
      </c>
      <c r="H48" s="27">
        <v>673</v>
      </c>
      <c r="I48" s="27">
        <v>612</v>
      </c>
      <c r="J48" s="14">
        <f t="shared" si="1"/>
        <v>612</v>
      </c>
      <c r="K48" s="19">
        <f t="shared" si="0"/>
        <v>30.5</v>
      </c>
      <c r="L48" s="19">
        <f t="shared" si="2"/>
        <v>612</v>
      </c>
      <c r="M48" s="21">
        <f t="shared" si="3"/>
        <v>4.9836601307189546E-2</v>
      </c>
      <c r="O48" s="25"/>
      <c r="P48" s="25"/>
      <c r="Q48" s="26"/>
    </row>
    <row r="49" spans="2:17" s="22" customFormat="1" ht="179.4" x14ac:dyDescent="0.3">
      <c r="B49" s="23">
        <v>38</v>
      </c>
      <c r="C49" s="30" t="s">
        <v>52</v>
      </c>
      <c r="D49" s="30" t="s">
        <v>113</v>
      </c>
      <c r="E49" s="20" t="s">
        <v>17</v>
      </c>
      <c r="F49" s="28">
        <v>2</v>
      </c>
      <c r="G49" s="27">
        <v>207</v>
      </c>
      <c r="H49" s="27">
        <v>217</v>
      </c>
      <c r="I49" s="27">
        <v>197</v>
      </c>
      <c r="J49" s="14">
        <f t="shared" si="1"/>
        <v>197</v>
      </c>
      <c r="K49" s="19">
        <f t="shared" si="0"/>
        <v>10</v>
      </c>
      <c r="L49" s="19">
        <f t="shared" si="2"/>
        <v>394</v>
      </c>
      <c r="M49" s="21">
        <f t="shared" si="3"/>
        <v>5.0761421319796954E-2</v>
      </c>
      <c r="O49" s="25"/>
      <c r="P49" s="25"/>
      <c r="Q49" s="26"/>
    </row>
    <row r="50" spans="2:17" s="22" customFormat="1" ht="138" x14ac:dyDescent="0.3">
      <c r="B50" s="23">
        <v>39</v>
      </c>
      <c r="C50" s="30" t="s">
        <v>53</v>
      </c>
      <c r="D50" s="30" t="s">
        <v>114</v>
      </c>
      <c r="E50" s="20" t="s">
        <v>17</v>
      </c>
      <c r="F50" s="28">
        <v>1</v>
      </c>
      <c r="G50" s="27">
        <v>16049</v>
      </c>
      <c r="H50" s="27">
        <v>16814</v>
      </c>
      <c r="I50" s="27">
        <v>15285</v>
      </c>
      <c r="J50" s="14">
        <f t="shared" si="1"/>
        <v>15285</v>
      </c>
      <c r="K50" s="19">
        <f t="shared" si="0"/>
        <v>764.5</v>
      </c>
      <c r="L50" s="19">
        <f t="shared" si="2"/>
        <v>15285</v>
      </c>
      <c r="M50" s="21">
        <f t="shared" si="3"/>
        <v>5.0016355904481516E-2</v>
      </c>
      <c r="O50" s="25"/>
      <c r="P50" s="25"/>
      <c r="Q50" s="26"/>
    </row>
    <row r="51" spans="2:17" s="22" customFormat="1" ht="41.4" x14ac:dyDescent="0.3">
      <c r="B51" s="23">
        <v>40</v>
      </c>
      <c r="C51" s="30" t="s">
        <v>54</v>
      </c>
      <c r="D51" s="30" t="s">
        <v>115</v>
      </c>
      <c r="E51" s="20" t="s">
        <v>17</v>
      </c>
      <c r="F51" s="28">
        <v>1</v>
      </c>
      <c r="G51" s="27">
        <v>1607</v>
      </c>
      <c r="H51" s="27">
        <v>1683</v>
      </c>
      <c r="I51" s="27">
        <v>1530</v>
      </c>
      <c r="J51" s="14">
        <f t="shared" si="1"/>
        <v>1530</v>
      </c>
      <c r="K51" s="19">
        <f t="shared" si="0"/>
        <v>76.5</v>
      </c>
      <c r="L51" s="19">
        <f t="shared" si="2"/>
        <v>1530</v>
      </c>
      <c r="M51" s="21">
        <f t="shared" si="3"/>
        <v>0.05</v>
      </c>
      <c r="O51" s="25"/>
      <c r="P51" s="25"/>
      <c r="Q51" s="26"/>
    </row>
    <row r="52" spans="2:17" s="22" customFormat="1" ht="55.2" x14ac:dyDescent="0.3">
      <c r="B52" s="23">
        <v>41</v>
      </c>
      <c r="C52" s="30" t="s">
        <v>55</v>
      </c>
      <c r="D52" s="30" t="s">
        <v>116</v>
      </c>
      <c r="E52" s="20" t="s">
        <v>17</v>
      </c>
      <c r="F52" s="28">
        <v>1</v>
      </c>
      <c r="G52" s="27">
        <v>1607</v>
      </c>
      <c r="H52" s="27">
        <v>1683</v>
      </c>
      <c r="I52" s="27">
        <v>1530</v>
      </c>
      <c r="J52" s="14">
        <f t="shared" si="1"/>
        <v>1530</v>
      </c>
      <c r="K52" s="19">
        <f t="shared" si="0"/>
        <v>76.5</v>
      </c>
      <c r="L52" s="19">
        <f t="shared" si="2"/>
        <v>1530</v>
      </c>
      <c r="M52" s="21">
        <f t="shared" si="3"/>
        <v>0.05</v>
      </c>
      <c r="O52" s="25"/>
      <c r="P52" s="25"/>
      <c r="Q52" s="26"/>
    </row>
    <row r="53" spans="2:17" s="22" customFormat="1" ht="193.2" x14ac:dyDescent="0.3">
      <c r="B53" s="23">
        <v>42</v>
      </c>
      <c r="C53" s="30" t="s">
        <v>56</v>
      </c>
      <c r="D53" s="30" t="s">
        <v>117</v>
      </c>
      <c r="E53" s="20" t="s">
        <v>17</v>
      </c>
      <c r="F53" s="28">
        <v>1</v>
      </c>
      <c r="G53" s="27">
        <v>5078</v>
      </c>
      <c r="H53" s="27">
        <v>5320</v>
      </c>
      <c r="I53" s="27">
        <v>4836</v>
      </c>
      <c r="J53" s="14">
        <f t="shared" si="1"/>
        <v>4836</v>
      </c>
      <c r="K53" s="19">
        <f t="shared" si="0"/>
        <v>242</v>
      </c>
      <c r="L53" s="19">
        <f t="shared" si="2"/>
        <v>4836</v>
      </c>
      <c r="M53" s="21">
        <f t="shared" si="3"/>
        <v>5.0041356492969397E-2</v>
      </c>
      <c r="O53" s="25"/>
      <c r="P53" s="25"/>
      <c r="Q53" s="26"/>
    </row>
    <row r="54" spans="2:17" s="22" customFormat="1" ht="110.4" x14ac:dyDescent="0.3">
      <c r="B54" s="23">
        <v>43</v>
      </c>
      <c r="C54" s="30" t="s">
        <v>57</v>
      </c>
      <c r="D54" s="30" t="s">
        <v>118</v>
      </c>
      <c r="E54" s="20" t="s">
        <v>17</v>
      </c>
      <c r="F54" s="28">
        <v>1</v>
      </c>
      <c r="G54" s="27">
        <v>321</v>
      </c>
      <c r="H54" s="27">
        <v>337</v>
      </c>
      <c r="I54" s="27">
        <v>306</v>
      </c>
      <c r="J54" s="14">
        <f t="shared" si="1"/>
        <v>306</v>
      </c>
      <c r="K54" s="19">
        <f t="shared" si="0"/>
        <v>15.5</v>
      </c>
      <c r="L54" s="19">
        <f t="shared" si="2"/>
        <v>306</v>
      </c>
      <c r="M54" s="21">
        <f t="shared" si="3"/>
        <v>5.0653594771241831E-2</v>
      </c>
      <c r="O54" s="25"/>
      <c r="P54" s="25"/>
      <c r="Q54" s="26"/>
    </row>
    <row r="55" spans="2:17" s="22" customFormat="1" ht="96.6" x14ac:dyDescent="0.3">
      <c r="B55" s="23">
        <v>44</v>
      </c>
      <c r="C55" s="30" t="s">
        <v>58</v>
      </c>
      <c r="D55" s="30" t="s">
        <v>119</v>
      </c>
      <c r="E55" s="20" t="s">
        <v>17</v>
      </c>
      <c r="F55" s="28">
        <v>1</v>
      </c>
      <c r="G55" s="27">
        <v>1334</v>
      </c>
      <c r="H55" s="27">
        <v>1397</v>
      </c>
      <c r="I55" s="27">
        <v>1270</v>
      </c>
      <c r="J55" s="14">
        <f t="shared" si="1"/>
        <v>1270</v>
      </c>
      <c r="K55" s="19">
        <f t="shared" si="0"/>
        <v>63.5</v>
      </c>
      <c r="L55" s="19">
        <f t="shared" si="2"/>
        <v>1270</v>
      </c>
      <c r="M55" s="21">
        <f t="shared" si="3"/>
        <v>0.05</v>
      </c>
      <c r="O55" s="25"/>
      <c r="P55" s="25"/>
      <c r="Q55" s="26"/>
    </row>
    <row r="56" spans="2:17" s="22" customFormat="1" ht="151.80000000000001" x14ac:dyDescent="0.3">
      <c r="B56" s="23">
        <v>45</v>
      </c>
      <c r="C56" s="30" t="s">
        <v>59</v>
      </c>
      <c r="D56" s="30" t="s">
        <v>120</v>
      </c>
      <c r="E56" s="20" t="s">
        <v>17</v>
      </c>
      <c r="F56" s="28">
        <v>1</v>
      </c>
      <c r="G56" s="27">
        <v>1492</v>
      </c>
      <c r="H56" s="27">
        <v>1563</v>
      </c>
      <c r="I56" s="27">
        <v>1421</v>
      </c>
      <c r="J56" s="14">
        <f t="shared" si="1"/>
        <v>1421</v>
      </c>
      <c r="K56" s="19">
        <f t="shared" si="0"/>
        <v>71</v>
      </c>
      <c r="L56" s="19">
        <f t="shared" si="2"/>
        <v>1421</v>
      </c>
      <c r="M56" s="21">
        <f t="shared" si="3"/>
        <v>4.9964813511611542E-2</v>
      </c>
      <c r="O56" s="25"/>
      <c r="P56" s="25"/>
      <c r="Q56" s="26"/>
    </row>
    <row r="57" spans="2:17" s="22" customFormat="1" ht="151.80000000000001" x14ac:dyDescent="0.3">
      <c r="B57" s="23">
        <v>46</v>
      </c>
      <c r="C57" s="30" t="s">
        <v>60</v>
      </c>
      <c r="D57" s="30" t="s">
        <v>121</v>
      </c>
      <c r="E57" s="20" t="s">
        <v>17</v>
      </c>
      <c r="F57" s="28">
        <v>1</v>
      </c>
      <c r="G57" s="27">
        <v>145</v>
      </c>
      <c r="H57" s="27">
        <v>152</v>
      </c>
      <c r="I57" s="27">
        <v>138</v>
      </c>
      <c r="J57" s="14">
        <f t="shared" si="1"/>
        <v>138</v>
      </c>
      <c r="K57" s="19">
        <f t="shared" si="0"/>
        <v>7</v>
      </c>
      <c r="L57" s="19">
        <f t="shared" si="2"/>
        <v>138</v>
      </c>
      <c r="M57" s="21">
        <f t="shared" si="3"/>
        <v>5.0724637681159424E-2</v>
      </c>
      <c r="O57" s="25"/>
      <c r="P57" s="25"/>
      <c r="Q57" s="26"/>
    </row>
    <row r="58" spans="2:17" s="22" customFormat="1" ht="124.2" x14ac:dyDescent="0.3">
      <c r="B58" s="23">
        <v>47</v>
      </c>
      <c r="C58" s="30" t="s">
        <v>61</v>
      </c>
      <c r="D58" s="30" t="s">
        <v>122</v>
      </c>
      <c r="E58" s="20" t="s">
        <v>17</v>
      </c>
      <c r="F58" s="28">
        <v>1</v>
      </c>
      <c r="G58" s="27">
        <v>5205</v>
      </c>
      <c r="H58" s="27">
        <v>5453</v>
      </c>
      <c r="I58" s="27">
        <v>4957</v>
      </c>
      <c r="J58" s="14">
        <f t="shared" si="1"/>
        <v>4957</v>
      </c>
      <c r="K58" s="19">
        <f t="shared" si="0"/>
        <v>248</v>
      </c>
      <c r="L58" s="19">
        <f t="shared" si="2"/>
        <v>4957</v>
      </c>
      <c r="M58" s="21">
        <f t="shared" si="3"/>
        <v>5.0030260238047207E-2</v>
      </c>
      <c r="O58" s="25"/>
      <c r="P58" s="25"/>
      <c r="Q58" s="26"/>
    </row>
    <row r="59" spans="2:17" s="22" customFormat="1" ht="69" x14ac:dyDescent="0.3">
      <c r="B59" s="23">
        <v>48</v>
      </c>
      <c r="C59" s="30" t="s">
        <v>62</v>
      </c>
      <c r="D59" s="30" t="s">
        <v>123</v>
      </c>
      <c r="E59" s="20" t="s">
        <v>17</v>
      </c>
      <c r="F59" s="28">
        <v>1</v>
      </c>
      <c r="G59" s="27">
        <v>6941</v>
      </c>
      <c r="H59" s="27">
        <v>7271</v>
      </c>
      <c r="I59" s="27">
        <v>6610</v>
      </c>
      <c r="J59" s="14">
        <f t="shared" si="1"/>
        <v>6610</v>
      </c>
      <c r="K59" s="19">
        <f t="shared" si="0"/>
        <v>330.5</v>
      </c>
      <c r="L59" s="19">
        <f t="shared" si="2"/>
        <v>6610</v>
      </c>
      <c r="M59" s="21">
        <f t="shared" si="3"/>
        <v>0.05</v>
      </c>
      <c r="O59" s="25"/>
      <c r="P59" s="25"/>
      <c r="Q59" s="26"/>
    </row>
    <row r="60" spans="2:17" s="22" customFormat="1" ht="179.4" x14ac:dyDescent="0.3">
      <c r="B60" s="23">
        <v>49</v>
      </c>
      <c r="C60" s="30" t="s">
        <v>63</v>
      </c>
      <c r="D60" s="30" t="s">
        <v>124</v>
      </c>
      <c r="E60" s="20" t="s">
        <v>17</v>
      </c>
      <c r="F60" s="28">
        <v>1</v>
      </c>
      <c r="G60" s="27">
        <v>1735</v>
      </c>
      <c r="H60" s="27">
        <v>1817</v>
      </c>
      <c r="I60" s="27">
        <v>1652</v>
      </c>
      <c r="J60" s="14">
        <f t="shared" si="1"/>
        <v>1652</v>
      </c>
      <c r="K60" s="19">
        <f t="shared" si="0"/>
        <v>82.5</v>
      </c>
      <c r="L60" s="19">
        <f t="shared" si="2"/>
        <v>1652</v>
      </c>
      <c r="M60" s="21">
        <f t="shared" si="3"/>
        <v>4.9939467312348669E-2</v>
      </c>
      <c r="O60" s="25"/>
      <c r="P60" s="25"/>
      <c r="Q60" s="26"/>
    </row>
    <row r="61" spans="2:17" s="22" customFormat="1" ht="41.4" x14ac:dyDescent="0.3">
      <c r="B61" s="23">
        <v>50</v>
      </c>
      <c r="C61" s="30" t="s">
        <v>64</v>
      </c>
      <c r="D61" s="30" t="s">
        <v>125</v>
      </c>
      <c r="E61" s="20" t="s">
        <v>17</v>
      </c>
      <c r="F61" s="28">
        <v>1</v>
      </c>
      <c r="G61" s="27">
        <v>2685</v>
      </c>
      <c r="H61" s="27">
        <v>2813</v>
      </c>
      <c r="I61" s="27">
        <v>2557</v>
      </c>
      <c r="J61" s="14">
        <f t="shared" si="1"/>
        <v>2557</v>
      </c>
      <c r="K61" s="19">
        <f t="shared" si="0"/>
        <v>128</v>
      </c>
      <c r="L61" s="19">
        <f t="shared" si="2"/>
        <v>2557</v>
      </c>
      <c r="M61" s="21">
        <f t="shared" si="3"/>
        <v>5.0058662495111456E-2</v>
      </c>
      <c r="O61" s="25"/>
      <c r="P61" s="25"/>
      <c r="Q61" s="26"/>
    </row>
    <row r="62" spans="2:17" s="22" customFormat="1" ht="82.8" x14ac:dyDescent="0.3">
      <c r="B62" s="23">
        <v>51</v>
      </c>
      <c r="C62" s="30" t="s">
        <v>65</v>
      </c>
      <c r="D62" s="30" t="s">
        <v>126</v>
      </c>
      <c r="E62" s="20" t="s">
        <v>17</v>
      </c>
      <c r="F62" s="28">
        <v>1</v>
      </c>
      <c r="G62" s="27">
        <v>28274</v>
      </c>
      <c r="H62" s="27">
        <v>29621</v>
      </c>
      <c r="I62" s="27">
        <v>26928</v>
      </c>
      <c r="J62" s="14">
        <f t="shared" si="1"/>
        <v>26928</v>
      </c>
      <c r="K62" s="19">
        <f t="shared" si="0"/>
        <v>1346.5</v>
      </c>
      <c r="L62" s="19">
        <f t="shared" si="2"/>
        <v>26928</v>
      </c>
      <c r="M62" s="21">
        <f t="shared" si="3"/>
        <v>5.000371360665478E-2</v>
      </c>
      <c r="O62" s="25"/>
      <c r="P62" s="25"/>
      <c r="Q62" s="26"/>
    </row>
    <row r="63" spans="2:17" s="22" customFormat="1" ht="110.4" x14ac:dyDescent="0.3">
      <c r="B63" s="23">
        <v>52</v>
      </c>
      <c r="C63" s="30" t="s">
        <v>66</v>
      </c>
      <c r="D63" s="30" t="s">
        <v>127</v>
      </c>
      <c r="E63" s="20" t="s">
        <v>17</v>
      </c>
      <c r="F63" s="28">
        <v>1</v>
      </c>
      <c r="G63" s="27">
        <v>5928</v>
      </c>
      <c r="H63" s="27">
        <v>6211</v>
      </c>
      <c r="I63" s="27">
        <v>5646</v>
      </c>
      <c r="J63" s="14">
        <f t="shared" si="1"/>
        <v>5646</v>
      </c>
      <c r="K63" s="19">
        <f t="shared" si="0"/>
        <v>282.5</v>
      </c>
      <c r="L63" s="19">
        <f t="shared" si="2"/>
        <v>5646</v>
      </c>
      <c r="M63" s="21">
        <f t="shared" si="3"/>
        <v>5.0035423308537018E-2</v>
      </c>
      <c r="O63" s="25"/>
      <c r="P63" s="25"/>
      <c r="Q63" s="26"/>
    </row>
    <row r="64" spans="2:17" s="22" customFormat="1" ht="179.4" x14ac:dyDescent="0.3">
      <c r="B64" s="23">
        <v>53</v>
      </c>
      <c r="C64" s="30" t="s">
        <v>67</v>
      </c>
      <c r="D64" s="30" t="s">
        <v>128</v>
      </c>
      <c r="E64" s="20" t="s">
        <v>17</v>
      </c>
      <c r="F64" s="28">
        <v>1</v>
      </c>
      <c r="G64" s="27">
        <v>27049</v>
      </c>
      <c r="H64" s="27">
        <v>28337</v>
      </c>
      <c r="I64" s="27">
        <v>25761</v>
      </c>
      <c r="J64" s="14">
        <f t="shared" ref="J64:J66" si="4">MIN(G64:I64)</f>
        <v>25761</v>
      </c>
      <c r="K64" s="19">
        <f t="shared" ref="K64:K66" si="5">ROUND(STDEV(G64:I64),2)</f>
        <v>1288</v>
      </c>
      <c r="L64" s="19">
        <f t="shared" ref="L64:L66" si="6">J64*F64</f>
        <v>25761</v>
      </c>
      <c r="M64" s="21">
        <f t="shared" ref="M64:M66" si="7">K64/J64</f>
        <v>4.999805908155739E-2</v>
      </c>
      <c r="O64" s="25"/>
      <c r="P64" s="25"/>
      <c r="Q64" s="26"/>
    </row>
    <row r="65" spans="2:17" s="22" customFormat="1" ht="96.6" x14ac:dyDescent="0.3">
      <c r="B65" s="23">
        <v>54</v>
      </c>
      <c r="C65" s="30" t="s">
        <v>68</v>
      </c>
      <c r="D65" s="30" t="s">
        <v>129</v>
      </c>
      <c r="E65" s="20" t="s">
        <v>17</v>
      </c>
      <c r="F65" s="28">
        <v>1</v>
      </c>
      <c r="G65" s="27">
        <v>7245</v>
      </c>
      <c r="H65" s="27">
        <v>7590</v>
      </c>
      <c r="I65" s="27">
        <v>6900</v>
      </c>
      <c r="J65" s="14">
        <f t="shared" si="4"/>
        <v>6900</v>
      </c>
      <c r="K65" s="19">
        <f t="shared" si="5"/>
        <v>345</v>
      </c>
      <c r="L65" s="19">
        <f t="shared" si="6"/>
        <v>6900</v>
      </c>
      <c r="M65" s="21">
        <f t="shared" si="7"/>
        <v>0.05</v>
      </c>
      <c r="O65" s="25"/>
      <c r="P65" s="25"/>
      <c r="Q65" s="26"/>
    </row>
    <row r="66" spans="2:17" s="22" customFormat="1" ht="96.6" x14ac:dyDescent="0.3">
      <c r="B66" s="23">
        <v>55</v>
      </c>
      <c r="C66" s="30" t="s">
        <v>69</v>
      </c>
      <c r="D66" s="30" t="s">
        <v>130</v>
      </c>
      <c r="E66" s="20" t="s">
        <v>17</v>
      </c>
      <c r="F66" s="28">
        <v>1</v>
      </c>
      <c r="G66" s="27">
        <v>14835</v>
      </c>
      <c r="H66" s="27">
        <v>15542</v>
      </c>
      <c r="I66" s="27">
        <v>14129</v>
      </c>
      <c r="J66" s="14">
        <f t="shared" si="4"/>
        <v>14129</v>
      </c>
      <c r="K66" s="19">
        <f t="shared" si="5"/>
        <v>706.5</v>
      </c>
      <c r="L66" s="19">
        <f t="shared" si="6"/>
        <v>14129</v>
      </c>
      <c r="M66" s="21">
        <f t="shared" si="7"/>
        <v>5.000353882086489E-2</v>
      </c>
      <c r="O66" s="25"/>
      <c r="P66" s="25"/>
      <c r="Q66" s="26"/>
    </row>
    <row r="67" spans="2:17" s="9" customFormat="1" ht="13.8" x14ac:dyDescent="0.25">
      <c r="B67" s="11"/>
      <c r="C67" s="11" t="s">
        <v>11</v>
      </c>
      <c r="D67" s="11"/>
      <c r="E67" s="10"/>
      <c r="F67" s="11"/>
      <c r="G67" s="12"/>
      <c r="H67" s="12"/>
      <c r="I67" s="12"/>
      <c r="J67" s="12"/>
      <c r="K67" s="12"/>
      <c r="L67" s="12">
        <f>SUM(L12:L66)</f>
        <v>356554</v>
      </c>
      <c r="M67" s="13"/>
    </row>
    <row r="68" spans="2:17" s="9" customFormat="1" ht="13.8" x14ac:dyDescent="0.25">
      <c r="B68" s="15"/>
      <c r="C68" s="15"/>
      <c r="D68" s="15"/>
      <c r="E68" s="16"/>
      <c r="F68" s="15"/>
      <c r="G68" s="17"/>
      <c r="H68" s="17"/>
      <c r="I68" s="17"/>
      <c r="J68" s="17"/>
      <c r="K68" s="17"/>
      <c r="L68" s="17"/>
      <c r="M68" s="18"/>
    </row>
    <row r="70" spans="2:17" ht="59.25" customHeight="1" x14ac:dyDescent="0.3">
      <c r="B70" s="33" t="s">
        <v>16</v>
      </c>
      <c r="C70" s="33"/>
      <c r="D70" s="33"/>
      <c r="E70" s="33"/>
      <c r="F70" s="33"/>
      <c r="G70" s="33"/>
      <c r="H70" s="33"/>
    </row>
  </sheetData>
  <sheetProtection selectLockedCells="1"/>
  <mergeCells count="20">
    <mergeCell ref="C6:N6"/>
    <mergeCell ref="C7:N7"/>
    <mergeCell ref="L8:L11"/>
    <mergeCell ref="M8:M11"/>
    <mergeCell ref="B4:C4"/>
    <mergeCell ref="B70:H70"/>
    <mergeCell ref="G8:I9"/>
    <mergeCell ref="D8:D11"/>
    <mergeCell ref="A1:M1"/>
    <mergeCell ref="G10:G11"/>
    <mergeCell ref="H10:H11"/>
    <mergeCell ref="I10:I11"/>
    <mergeCell ref="B2:H2"/>
    <mergeCell ref="B3:M3"/>
    <mergeCell ref="B8:B11"/>
    <mergeCell ref="C8:C11"/>
    <mergeCell ref="E8:E11"/>
    <mergeCell ref="F8:F11"/>
    <mergeCell ref="J8:J11"/>
    <mergeCell ref="K8:K11"/>
  </mergeCells>
  <conditionalFormatting sqref="M12:M66">
    <cfRule type="containsText" dxfId="1" priority="23" operator="containsText" text="НЕОДНОРОДНЫЕ">
      <formula>NOT(ISERROR(SEARCH("НЕОДНОРОДНЫЕ",M12)))</formula>
    </cfRule>
    <cfRule type="cellIs" dxfId="0" priority="24" operator="greaterThan">
      <formula>30</formula>
    </cfRule>
  </conditionalFormatting>
  <pageMargins left="0.25" right="0.25"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НМЦК</vt:lpstr>
      <vt:lpstr>НМЦК!Область_печати</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dc:creator>
  <cp:lastModifiedBy>ek439@ya.ru</cp:lastModifiedBy>
  <cp:lastPrinted>2026-04-06T05:06:00Z</cp:lastPrinted>
  <dcterms:created xsi:type="dcterms:W3CDTF">2021-01-19T11:34:04Z</dcterms:created>
  <dcterms:modified xsi:type="dcterms:W3CDTF">2026-06-17T12:55:16Z</dcterms:modified>
</cp:coreProperties>
</file>