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r-01\общая псо\2026\Протасова И.В\ПОДГОТОВКА К ЗИМЕ\"/>
    </mc:Choice>
  </mc:AlternateContent>
  <bookViews>
    <workbookView xWindow="0" yWindow="0" windowWidth="28800" windowHeight="1291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I15" i="1"/>
  <c r="J15" i="1" l="1"/>
  <c r="M15" i="1" l="1"/>
  <c r="N15" i="1" s="1"/>
  <c r="K15" i="1" l="1"/>
  <c r="N16" i="1"/>
</calcChain>
</file>

<file path=xl/sharedStrings.xml><?xml version="1.0" encoding="utf-8"?>
<sst xmlns="http://schemas.openxmlformats.org/spreadsheetml/2006/main" count="32" uniqueCount="31">
  <si>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</si>
  <si>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</si>
  <si>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</si>
  <si>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</si>
  <si>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</si>
  <si>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</si>
  <si>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Средняя цена, руб &lt;ц&gt;</t>
  </si>
  <si>
    <t>Среднее квадра-тичное отклонение σ</t>
  </si>
  <si>
    <t>Коэффи-циент вариации V, %</t>
  </si>
  <si>
    <t>ККН/ОКПД/КРТУ</t>
  </si>
  <si>
    <t>1. НМЦК сформирована Заказчиком методом сопоставимых рыночных цен (анализа рынка) на основании ст. 22 Федерального закона № 44-ФЗ и методических рекомендаций, утвержденных приказом Министерства экономического развития РФ от 02.10.2013 № 567 (далее – Приказ № 567) с учетом расходов на перевозку до места назначения, страхование, уплату таможенных пошлин, налогов и других обязательных платежей, в том числе НДС.</t>
  </si>
  <si>
    <t xml:space="preserve">Итого цена, руб. </t>
  </si>
  <si>
    <t xml:space="preserve">33.12.19.000 </t>
  </si>
  <si>
    <t>Источник инф. №3</t>
  </si>
  <si>
    <t>Источник инф. №2</t>
  </si>
  <si>
    <t>Источник инф. №1</t>
  </si>
  <si>
    <t>Контрактный управляющий                                                                                                                                                    И.В.Протасова</t>
  </si>
  <si>
    <t xml:space="preserve">Источник информации № 1. </t>
  </si>
  <si>
    <t xml:space="preserve">Источник информации № 2. </t>
  </si>
  <si>
    <t xml:space="preserve">Источник информации № 3. </t>
  </si>
  <si>
    <t>коммерческое предложение № 13 от 20.01.2026</t>
  </si>
  <si>
    <t>ОБОСНОВАНИЕ НАЧАЛЬНОЙ (МАКСИМАЛЬНОЙ) ЦЕНЫ КОНТРАКТА</t>
  </si>
  <si>
    <t>усл.ед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</si>
  <si>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меньше 33%, следовательно выборка цен однородна.</t>
  </si>
  <si>
    <t>коммерческое предложение № 06 от 20.01.2026</t>
  </si>
  <si>
    <t>3. Анализ рынка с использованием общедоступной ценовой информации в соответствии с п. 3.7.3</t>
  </si>
  <si>
    <t xml:space="preserve"> 2. Для определения НМЦК проведен мониторинг в соответствии с п. 3.7 Приказа № 567.: Запрос коммерческих предложений </t>
  </si>
  <si>
    <t>4. Наличие товаров (работ, услуг) в приложении к распоряжению Комитета по государственному заказу Санкт-Петербурга от 31.05.2018 № 100-р (далее – Распоряжение № 100-р):  работы отсутствуют</t>
  </si>
  <si>
    <t>6. Поиск в открытых источниках, информация с интернет-магазинов и сайтов. Идентичных предложений нет</t>
  </si>
  <si>
    <r>
      <t xml:space="preserve">
</t>
    </r>
    <r>
      <rPr>
        <sz val="12"/>
        <rFont val="Times New Roman"/>
        <family val="1"/>
        <charset val="204"/>
      </rPr>
      <t xml:space="preserve">Выполнение работ по промывке оборудования, установок и систем теплопотребления гидропневматическим способом и проведение испытаний на прочность и плотность оборудования установок ИТП и систем теплопотребления
 в здании по адресу: г. Санкт-Петербург, п. Стрельна, ул. Фронтовая, д. 7 Б, лит.А.
</t>
    </r>
  </si>
  <si>
    <t>5. Поиск идентичных (однородных) ТРУ в Реестре контрактов в ЕИС и АИС ГЗ, заключенных заказчиками: аналогичных 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</si>
</sst>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363A47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1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11" fillId="0" borderId="1" xfId="2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</cellXfs>
  <cellStyles count="3">
    <cellStyle name="Гиперссылка" xfId="2" builtinId="8"/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1025" name="AutoShape 1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030325" y="8181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1026" name="AutoShape 2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846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1027" name="AutoShape 3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989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1028" name="AutoShape 4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03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1029" name="AutoShape 5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89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1030" name="AutoShape 6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375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1031" name="AutoShape 7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532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17</xdr:row>
      <xdr:rowOff>302683</xdr:rowOff>
    </xdr:to>
    <xdr:sp macro="" textlink="">
      <xdr:nvSpPr>
        <xdr:cNvPr id="1032" name="AutoShape 8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68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19</xdr:row>
      <xdr:rowOff>61383</xdr:rowOff>
    </xdr:to>
    <xdr:sp macro="" textlink="">
      <xdr:nvSpPr>
        <xdr:cNvPr id="1033" name="AutoShape 9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775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topLeftCell="A9" zoomScale="90" zoomScaleNormal="90" workbookViewId="0">
      <selection activeCell="P9" sqref="P9"/>
    </sheetView>
  </sheetViews>
  <sheetFormatPr defaultRowHeight="15.75" x14ac:dyDescent="0.25"/>
  <cols>
    <col min="1" max="1" width="4.85546875" style="1" customWidth="1"/>
    <col min="2" max="2" width="20.28515625" style="1" customWidth="1"/>
    <col min="3" max="3" width="56.85546875" style="1" customWidth="1"/>
    <col min="4" max="4" width="12" style="1" customWidth="1"/>
    <col min="5" max="5" width="14.85546875" style="1" customWidth="1"/>
    <col min="6" max="6" width="13.140625" style="1" customWidth="1"/>
    <col min="7" max="7" width="11.85546875" style="1" customWidth="1"/>
    <col min="8" max="8" width="1.85546875" style="1" customWidth="1"/>
    <col min="9" max="9" width="13.7109375" style="1" customWidth="1"/>
    <col min="10" max="10" width="16" style="1" customWidth="1"/>
    <col min="11" max="11" width="13.7109375" style="1" customWidth="1"/>
    <col min="12" max="12" width="11.5703125" style="1" customWidth="1"/>
    <col min="13" max="13" width="18.42578125" style="1" customWidth="1"/>
    <col min="14" max="14" width="13.7109375" style="1" customWidth="1"/>
    <col min="15" max="15" width="9.140625" style="1"/>
    <col min="16" max="16" width="18.42578125" style="1" customWidth="1"/>
    <col min="17" max="16384" width="9.140625" style="1"/>
  </cols>
  <sheetData>
    <row r="1" spans="1:16" ht="50.25" customHeight="1" x14ac:dyDescent="0.25">
      <c r="A1" s="27" t="s">
        <v>21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6" ht="41.25" customHeight="1" x14ac:dyDescent="0.25">
      <c r="A2" s="28" t="str">
        <f>C15</f>
        <v xml:space="preserve">
Выполнение работ по промывке оборудования, установок и систем теплопотребления гидропневматическим способом и проведение испытаний на прочность и плотность оборудования установок ИТП и систем теплопотребления
 в здании по адресу: г. Санкт-Петербург, п. Стрельна, ул. Фронтовая, д. 7 Б, лит.А.
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6" ht="56.25" customHeight="1" x14ac:dyDescent="0.25">
      <c r="A3" s="29" t="s">
        <v>10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17"/>
      <c r="P3" s="17"/>
    </row>
    <row r="4" spans="1:16" ht="28.5" customHeight="1" x14ac:dyDescent="0.25">
      <c r="A4" s="29" t="s">
        <v>26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17"/>
      <c r="P4" s="17"/>
    </row>
    <row r="5" spans="1:16" ht="33" customHeight="1" x14ac:dyDescent="0.25">
      <c r="A5" s="29" t="s">
        <v>25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17"/>
      <c r="P5" s="17"/>
    </row>
    <row r="6" spans="1:16" ht="33" customHeight="1" x14ac:dyDescent="0.25">
      <c r="A6" s="29" t="s">
        <v>27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</row>
    <row r="7" spans="1:16" ht="33" customHeight="1" x14ac:dyDescent="0.25">
      <c r="A7" s="46" t="s">
        <v>30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</row>
    <row r="8" spans="1:16" ht="45" customHeight="1" x14ac:dyDescent="0.25">
      <c r="A8" s="29" t="s">
        <v>28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</row>
    <row r="9" spans="1:16" ht="36.75" customHeight="1" x14ac:dyDescent="0.25">
      <c r="A9" s="19"/>
      <c r="B9" s="21" t="s">
        <v>17</v>
      </c>
      <c r="C9" s="25" t="s">
        <v>20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6" ht="36.75" customHeight="1" x14ac:dyDescent="0.25">
      <c r="A10" s="14"/>
      <c r="B10" s="24" t="s">
        <v>18</v>
      </c>
      <c r="C10" s="25" t="s">
        <v>24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6" ht="36.75" customHeight="1" x14ac:dyDescent="0.25">
      <c r="A11" s="15"/>
      <c r="B11" s="24" t="s">
        <v>19</v>
      </c>
      <c r="C11" s="25" t="s">
        <v>24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6" ht="33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"/>
      <c r="K12" s="3"/>
      <c r="L12" s="3"/>
    </row>
    <row r="13" spans="1:16" ht="46.5" customHeight="1" x14ac:dyDescent="0.25">
      <c r="A13" s="32" t="s">
        <v>0</v>
      </c>
      <c r="B13" s="32" t="s">
        <v>9</v>
      </c>
      <c r="C13" s="32" t="s">
        <v>1</v>
      </c>
      <c r="D13" s="32" t="s">
        <v>2</v>
      </c>
      <c r="E13" s="36" t="s">
        <v>3</v>
      </c>
      <c r="F13" s="37"/>
      <c r="G13" s="37"/>
      <c r="H13" s="37"/>
      <c r="I13" s="34" t="s">
        <v>6</v>
      </c>
      <c r="J13" s="34" t="s">
        <v>7</v>
      </c>
      <c r="K13" s="34" t="s">
        <v>8</v>
      </c>
      <c r="L13" s="34" t="s">
        <v>4</v>
      </c>
      <c r="M13" s="43" t="s">
        <v>5</v>
      </c>
      <c r="N13" s="45" t="s">
        <v>11</v>
      </c>
    </row>
    <row r="14" spans="1:16" ht="30" customHeight="1" x14ac:dyDescent="0.25">
      <c r="A14" s="33"/>
      <c r="B14" s="33"/>
      <c r="C14" s="33"/>
      <c r="D14" s="33"/>
      <c r="E14" s="18" t="s">
        <v>15</v>
      </c>
      <c r="F14" s="18" t="s">
        <v>14</v>
      </c>
      <c r="G14" s="38" t="s">
        <v>13</v>
      </c>
      <c r="H14" s="39"/>
      <c r="I14" s="35"/>
      <c r="J14" s="35"/>
      <c r="K14" s="35"/>
      <c r="L14" s="35"/>
      <c r="M14" s="44"/>
      <c r="N14" s="45"/>
    </row>
    <row r="15" spans="1:16" ht="115.5" customHeight="1" x14ac:dyDescent="0.25">
      <c r="A15" s="4">
        <v>1</v>
      </c>
      <c r="B15" s="5" t="s">
        <v>12</v>
      </c>
      <c r="C15" s="20" t="s">
        <v>29</v>
      </c>
      <c r="D15" s="5" t="s">
        <v>22</v>
      </c>
      <c r="E15" s="23">
        <v>45200</v>
      </c>
      <c r="F15" s="6">
        <v>50000</v>
      </c>
      <c r="G15" s="40">
        <v>47000</v>
      </c>
      <c r="H15" s="41"/>
      <c r="I15" s="6">
        <f>(E15+F15+G15)/3</f>
        <v>47400</v>
      </c>
      <c r="J15" s="22">
        <f>_xlfn.STDEV.S(E15:G15)</f>
        <v>2424.8711305964284</v>
      </c>
      <c r="K15" s="22">
        <f t="shared" ref="K15" si="0">J15/I15*100</f>
        <v>5.1157618788954187</v>
      </c>
      <c r="L15" s="5">
        <v>1</v>
      </c>
      <c r="M15" s="6">
        <f>MIN(E15:G15)</f>
        <v>45200</v>
      </c>
      <c r="N15" s="6">
        <f>L15*M15</f>
        <v>45200</v>
      </c>
    </row>
    <row r="16" spans="1:16" ht="43.5" customHeight="1" x14ac:dyDescent="0.25">
      <c r="A16" s="8"/>
      <c r="C16" s="9"/>
      <c r="D16" s="10"/>
      <c r="E16" s="11"/>
      <c r="F16" s="12"/>
      <c r="G16" s="12"/>
      <c r="H16" s="12"/>
      <c r="I16" s="10"/>
      <c r="J16" s="12"/>
      <c r="K16" s="12"/>
      <c r="L16" s="7"/>
      <c r="N16" s="16">
        <f>SUM(N15:N15)</f>
        <v>45200</v>
      </c>
    </row>
    <row r="17" spans="1:15" ht="43.5" customHeight="1" x14ac:dyDescent="0.25">
      <c r="A17" s="8"/>
      <c r="B17" s="42" t="s">
        <v>23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2"/>
    </row>
    <row r="18" spans="1:15" ht="43.5" customHeight="1" x14ac:dyDescent="0.25">
      <c r="A18" s="30" t="s">
        <v>16</v>
      </c>
      <c r="B18" s="30"/>
      <c r="C18" s="30"/>
      <c r="D18" s="30"/>
      <c r="E18" s="30"/>
      <c r="F18" s="30"/>
      <c r="G18" s="30"/>
      <c r="H18" s="30"/>
      <c r="I18" s="30"/>
      <c r="O18" s="2"/>
    </row>
    <row r="19" spans="1:15" ht="18.75" customHeight="1" x14ac:dyDescent="0.25">
      <c r="O19" s="2"/>
    </row>
    <row r="20" spans="1:15" ht="43.5" customHeight="1" x14ac:dyDescent="0.25">
      <c r="O20" s="13"/>
    </row>
    <row r="21" spans="1:15" ht="58.5" customHeight="1" x14ac:dyDescent="0.25">
      <c r="O21" s="13"/>
    </row>
    <row r="22" spans="1:15" ht="43.5" customHeight="1" x14ac:dyDescent="0.25">
      <c r="O22" s="13"/>
    </row>
    <row r="23" spans="1:15" ht="43.5" customHeight="1" x14ac:dyDescent="0.25">
      <c r="O23" s="13"/>
    </row>
    <row r="24" spans="1:15" ht="43.5" customHeight="1" x14ac:dyDescent="0.25">
      <c r="O24" s="13"/>
    </row>
    <row r="25" spans="1:15" ht="43.5" customHeight="1" x14ac:dyDescent="0.25">
      <c r="O25" s="13"/>
    </row>
    <row r="26" spans="1:15" ht="62.25" customHeight="1" x14ac:dyDescent="0.25">
      <c r="O26" s="13"/>
    </row>
    <row r="27" spans="1:15" x14ac:dyDescent="0.25">
      <c r="O27" s="13"/>
    </row>
    <row r="28" spans="1:15" ht="15.75" customHeight="1" x14ac:dyDescent="0.25">
      <c r="O28" s="13"/>
    </row>
    <row r="29" spans="1:15" x14ac:dyDescent="0.25">
      <c r="O29" s="13"/>
    </row>
    <row r="30" spans="1:15" x14ac:dyDescent="0.25">
      <c r="O30" s="13"/>
    </row>
  </sheetData>
  <mergeCells count="27">
    <mergeCell ref="A18:I18"/>
    <mergeCell ref="A12:I12"/>
    <mergeCell ref="A13:A14"/>
    <mergeCell ref="C13:C14"/>
    <mergeCell ref="D13:D14"/>
    <mergeCell ref="I13:I14"/>
    <mergeCell ref="B13:B14"/>
    <mergeCell ref="E13:H13"/>
    <mergeCell ref="G14:H14"/>
    <mergeCell ref="G15:H15"/>
    <mergeCell ref="B17:N17"/>
    <mergeCell ref="L13:L14"/>
    <mergeCell ref="M13:M14"/>
    <mergeCell ref="N13:N14"/>
    <mergeCell ref="J13:J14"/>
    <mergeCell ref="K13:K14"/>
    <mergeCell ref="C10:N10"/>
    <mergeCell ref="C11:N11"/>
    <mergeCell ref="A1:N1"/>
    <mergeCell ref="A3:N3"/>
    <mergeCell ref="A4:N4"/>
    <mergeCell ref="A5:N5"/>
    <mergeCell ref="C9:N9"/>
    <mergeCell ref="A2:N2"/>
    <mergeCell ref="A6:N6"/>
    <mergeCell ref="A7:N7"/>
    <mergeCell ref="A8:N8"/>
  </mergeCells>
  <pageMargins left="0.23622047244094491" right="0.23622047244094491" top="0.35433070866141736" bottom="0.35433070866141736" header="0.31496062992125984" footer="0.31496062992125984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ИХО-ПК</dc:creator>
  <cp:lastModifiedBy>ИХО-ПК</cp:lastModifiedBy>
  <cp:lastPrinted>2026-04-20T11:04:48Z</cp:lastPrinted>
  <dcterms:created xsi:type="dcterms:W3CDTF">2024-02-21T08:56:31Z</dcterms:created>
  <dcterms:modified xsi:type="dcterms:W3CDTF">2026-06-02T08:24:00Z</dcterms:modified>
</cp:coreProperties>
</file>