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/>
  </bookViews>
  <sheets>
    <sheet name="Лист1" sheetId="1" r:id="rId1"/>
  </sheets>
  <definedNames>
    <definedName name="Print_Area_0_0" localSheetId="0">Лист1!$A$7:$J$19</definedName>
    <definedName name="_xlnm.Print_Area" localSheetId="0">Лист1!$B$1:$J$19</definedName>
  </definedNames>
  <calcPr calcId="1445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6" i="1" l="1"/>
  <c r="G16" i="1"/>
  <c r="H16" i="1" s="1"/>
  <c r="F16" i="1"/>
  <c r="I15" i="1"/>
  <c r="J15" i="1" s="1"/>
  <c r="G15" i="1"/>
  <c r="H15" i="1" s="1"/>
  <c r="F15" i="1"/>
  <c r="I14" i="1"/>
  <c r="G14" i="1"/>
  <c r="H14" i="1" s="1"/>
  <c r="F14" i="1"/>
  <c r="I13" i="1"/>
  <c r="G13" i="1"/>
  <c r="H13" i="1" s="1"/>
  <c r="F13" i="1"/>
  <c r="I12" i="1"/>
  <c r="G12" i="1"/>
  <c r="H12" i="1" s="1"/>
  <c r="F12" i="1"/>
  <c r="I11" i="1"/>
  <c r="J11" i="1" s="1"/>
  <c r="G11" i="1"/>
  <c r="H11" i="1" s="1"/>
  <c r="F11" i="1"/>
  <c r="I10" i="1"/>
  <c r="G10" i="1"/>
  <c r="H10" i="1" s="1"/>
  <c r="F10" i="1"/>
  <c r="H17" i="1" l="1"/>
  <c r="J10" i="1"/>
  <c r="J14" i="1"/>
  <c r="J13" i="1"/>
  <c r="J12" i="1"/>
  <c r="J16" i="1"/>
</calcChain>
</file>

<file path=xl/sharedStrings.xml><?xml version="1.0" encoding="utf-8"?>
<sst xmlns="http://schemas.openxmlformats.org/spreadsheetml/2006/main" count="34" uniqueCount="28">
  <si>
    <t>ОБОСНОВАНИЕ НАЧАЛЬНОЙ (МАКСИМАЛЬНОЙ) ЦЕНЫ КОНТРАКТА</t>
  </si>
  <si>
    <t>Используемые методы определения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</si>
  <si>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Порядок формирования начальной (максимальной) цены контракта, начальной суммы цен единиц товаров, работы, услуги, начальной цены единицы товара, работы, услуги.</t>
  </si>
  <si>
    <t>В цену контракта включены все расходы на перевозку, страхование, уплату таможенных пошлин, налогов и других обязательных платежей, а также расходы, связанные с исполнением  контракта</t>
  </si>
  <si>
    <t>Расчет начальной (максимальной) цены контракта, начальной сумм цен единиц товаров, работы, услуги, начальной цены единицы товара, работы, услуги  представлены в таблице ниже</t>
  </si>
  <si>
    <t>№ п.п.</t>
  </si>
  <si>
    <t>Наименование услуги</t>
  </si>
  <si>
    <t>Ед. изм-я</t>
  </si>
  <si>
    <t>Коммерческие предложения (КП) (руб./ед.изм.)</t>
  </si>
  <si>
    <t xml:space="preserve">Средневзвешенная цена </t>
  </si>
  <si>
    <t xml:space="preserve">Начальная цена единицы  (НЦЕ**) </t>
  </si>
  <si>
    <t>Начальная сумма цен указанных единиц, руб</t>
  </si>
  <si>
    <t>Стандартное откл.</t>
  </si>
  <si>
    <t>Коэф. вариации цен</t>
  </si>
  <si>
    <t>Минута</t>
  </si>
  <si>
    <t>Начальная сумма цен единиц услуг (ИТОГО):</t>
  </si>
  <si>
    <t>Максимальное значение цены контракта - 6000 руб.
Начальная сумма цен единиц товаров – 47,11руб</t>
  </si>
  <si>
    <t>**  НЦЕ,  устанавливается как минимальная из собранных заказчиком цен, что  не более средневзвешенной цены.</t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</si>
  <si>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I тарифная зона (до 100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</si>
  <si>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II тарифная зона (от 101 км до 600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</si>
  <si>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III тарифная зона (от 601 до 1200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</si>
  <si>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IV тарифная зона (от 1201 до 3000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</si>
  <si>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V тарифная зона (до 3001 до 5000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</si>
  <si>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VI тарифная зона (свыше 5000 км)</t>
    </r>
  </si>
  <si>
    <r>
      <t>Услуги междугородной связи для телефонных номеров:</t>
    </r>
    <r>
      <rPr>
        <b/>
        <sz val="14"/>
        <color rgb="FF000000"/>
        <rFont val="Times New Roman"/>
        <family val="1"/>
        <charset val="204"/>
      </rPr>
      <t xml:space="preserve"> </t>
    </r>
    <r>
      <rPr>
        <sz val="14"/>
        <color rgb="FF000000"/>
        <rFont val="Times New Roman"/>
        <family val="1"/>
        <charset val="204"/>
      </rPr>
      <t>г.Москва</t>
    </r>
  </si>
  <si>
    <t>Коммерческое предложение №1 (Вх.№ 601 от 10.06.2026г.)</t>
  </si>
  <si>
    <t>Коммерческое предложение №2     (Вх.№ 600 от  10.06.2026г.)</t>
  </si>
  <si>
    <t>Начальная цена единицы услуги, начальная сумма цен указанных единиц определена и обоснована в соответствии с требованиями частей 22, 24 статьи 22 Закона и  и Приказом №567 от 02.10.2013 Министерства экономического развития Российской Федерации. 
Расчет цены единицы услуги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№ 298 от 03.06.2026г. у Исполнителей, осуществляющих оказание идентичных услуг, планируемых к закупке.
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</si>
</sst>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 applyProtection="1"/>
    <xf numFmtId="0" fontId="1" fillId="0" borderId="3" xfId="0" applyFont="1" applyBorder="1" applyAlignment="1" applyProtection="1">
      <alignment vertical="top" wrapText="1"/>
    </xf>
    <xf numFmtId="0" fontId="1" fillId="0" borderId="0" xfId="0" applyFont="1" applyBorder="1" applyAlignment="1" applyProtection="1">
      <alignment vertical="center" wrapText="1"/>
    </xf>
    <xf numFmtId="0" fontId="3" fillId="0" borderId="0" xfId="0" applyFont="1" applyAlignment="1" applyProtection="1"/>
    <xf numFmtId="0" fontId="3" fillId="0" borderId="0" xfId="0" applyFont="1"/>
    <xf numFmtId="0" fontId="1" fillId="0" borderId="0" xfId="0" applyFont="1" applyAlignment="1" applyProtection="1"/>
    <xf numFmtId="0" fontId="4" fillId="0" borderId="0" xfId="0" applyFont="1" applyAlignment="1" applyProtection="1"/>
    <xf numFmtId="4" fontId="7" fillId="0" borderId="1" xfId="0" applyNumberFormat="1" applyFont="1" applyBorder="1" applyAlignment="1" applyProtection="1">
      <alignment horizontal="center" vertical="center" wrapText="1" readingOrder="1"/>
    </xf>
    <xf numFmtId="2" fontId="6" fillId="0" borderId="8" xfId="0" applyNumberFormat="1" applyFont="1" applyBorder="1" applyAlignment="1" applyProtection="1">
      <alignment horizontal="center" vertical="center"/>
    </xf>
    <xf numFmtId="2" fontId="6" fillId="0" borderId="9" xfId="0" applyNumberFormat="1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top" wrapText="1" readingOrder="1"/>
    </xf>
    <xf numFmtId="0" fontId="6" fillId="0" borderId="6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top" wrapText="1"/>
    </xf>
    <xf numFmtId="0" fontId="6" fillId="0" borderId="7" xfId="0" applyFont="1" applyBorder="1" applyAlignment="1" applyProtection="1">
      <alignment horizontal="center" vertical="center" wrapText="1"/>
    </xf>
    <xf numFmtId="2" fontId="6" fillId="0" borderId="5" xfId="0" applyNumberFormat="1" applyFont="1" applyBorder="1" applyAlignment="1" applyProtection="1">
      <alignment horizontal="center" vertical="center" wrapText="1"/>
    </xf>
    <xf numFmtId="4" fontId="6" fillId="0" borderId="1" xfId="0" applyNumberFormat="1" applyFont="1" applyBorder="1" applyAlignment="1" applyProtection="1">
      <alignment horizontal="center" vertical="center" wrapText="1" readingOrder="1"/>
    </xf>
    <xf numFmtId="4" fontId="6" fillId="0" borderId="1" xfId="0" applyNumberFormat="1" applyFont="1" applyBorder="1" applyAlignment="1" applyProtection="1">
      <alignment horizontal="center" vertical="center"/>
    </xf>
    <xf numFmtId="2" fontId="6" fillId="2" borderId="5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right" vertical="center" wrapText="1"/>
    </xf>
    <xf numFmtId="0" fontId="5" fillId="0" borderId="9" xfId="0" applyFont="1" applyBorder="1" applyAlignment="1" applyProtection="1">
      <alignment horizontal="left" vertical="center" wrapText="1" readingOrder="1"/>
    </xf>
    <xf numFmtId="0" fontId="5" fillId="0" borderId="0" xfId="0" applyFont="1" applyBorder="1" applyAlignment="1" applyProtection="1">
      <alignment horizontal="left" vertical="center" wrapText="1" readingOrder="1"/>
    </xf>
    <xf numFmtId="0" fontId="6" fillId="0" borderId="0" xfId="0" applyFont="1" applyBorder="1" applyAlignment="1" applyProtection="1">
      <alignment horizontal="left" vertical="center" wrapText="1" readingOrder="1"/>
    </xf>
    <xf numFmtId="0" fontId="4" fillId="0" borderId="1" xfId="0" applyFont="1" applyBorder="1" applyAlignment="1" applyProtection="1">
      <alignment horizontal="center" vertical="top" wrapText="1"/>
    </xf>
    <xf numFmtId="0" fontId="4" fillId="0" borderId="2" xfId="0" applyFont="1" applyBorder="1" applyAlignment="1" applyProtection="1">
      <alignment horizontal="center" vertical="top" wrapText="1"/>
    </xf>
    <xf numFmtId="0" fontId="2" fillId="0" borderId="4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top"/>
    </xf>
    <xf numFmtId="0" fontId="6" fillId="0" borderId="5" xfId="0" applyFont="1" applyBorder="1" applyAlignment="1" applyProtection="1">
      <alignment horizontal="center" vertical="top" wrapText="1" readingOrder="1"/>
    </xf>
    <xf numFmtId="0" fontId="6" fillId="0" borderId="1" xfId="0" applyFont="1" applyBorder="1" applyAlignment="1" applyProtection="1">
      <alignment horizontal="center" vertical="top" wrapText="1" readingOrder="1"/>
    </xf>
    <xf numFmtId="2" fontId="6" fillId="0" borderId="1" xfId="0" applyNumberFormat="1" applyFont="1" applyBorder="1" applyAlignment="1" applyProtection="1">
      <alignment horizontal="center" vertical="top" wrapText="1" readingOrder="1"/>
    </xf>
    <xf numFmtId="0" fontId="8" fillId="0" borderId="0" xfId="0" applyFont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zoomScale="55" zoomScaleNormal="55" workbookViewId="0">
      <selection activeCell="F36" sqref="F36"/>
    </sheetView>
  </sheetViews>
  <sheetFormatPr defaultColWidth="8.7109375" defaultRowHeight="15" x14ac:dyDescent="0.25"/>
  <cols>
    <col min="1" max="1" width="7.85546875" style="1" customWidth="1"/>
    <col min="2" max="2" width="43" style="1" customWidth="1"/>
    <col min="3" max="3" width="14.140625" style="1" customWidth="1"/>
    <col min="4" max="4" width="21.7109375" style="1" customWidth="1"/>
    <col min="5" max="5" width="20.85546875" style="1" customWidth="1"/>
    <col min="6" max="6" width="16.85546875" style="1" customWidth="1"/>
    <col min="7" max="7" width="18.85546875" style="1" customWidth="1"/>
    <col min="8" max="8" width="17.85546875" style="1" customWidth="1"/>
    <col min="9" max="9" width="14.85546875" style="1" customWidth="1"/>
    <col min="10" max="10" width="28.42578125" style="1" customWidth="1"/>
  </cols>
  <sheetData>
    <row r="1" spans="1:15" ht="28.5" customHeight="1" x14ac:dyDescent="0.3">
      <c r="A1" s="4"/>
      <c r="B1" s="30" t="s">
        <v>0</v>
      </c>
      <c r="C1" s="30"/>
      <c r="D1" s="30"/>
      <c r="E1" s="30"/>
      <c r="F1" s="30"/>
      <c r="G1" s="30"/>
      <c r="H1" s="30"/>
      <c r="I1" s="30"/>
      <c r="J1" s="30"/>
      <c r="K1" s="5"/>
      <c r="L1" s="5"/>
      <c r="M1" s="5"/>
      <c r="N1" s="5"/>
      <c r="O1" s="5"/>
    </row>
    <row r="2" spans="1:15" ht="15.75" customHeight="1" x14ac:dyDescent="0.25">
      <c r="A2" s="4"/>
      <c r="B2" s="6"/>
      <c r="C2" s="6"/>
      <c r="D2" s="6"/>
      <c r="E2" s="6"/>
      <c r="F2" s="6"/>
      <c r="G2" s="6"/>
      <c r="H2" s="6"/>
      <c r="I2" s="6"/>
      <c r="J2" s="6"/>
      <c r="K2" s="5"/>
      <c r="L2" s="5"/>
      <c r="M2" s="5"/>
      <c r="N2" s="5"/>
      <c r="O2" s="5"/>
    </row>
    <row r="3" spans="1:15" ht="273" customHeight="1" x14ac:dyDescent="0.25">
      <c r="A3" s="4"/>
      <c r="B3" s="23" t="s">
        <v>1</v>
      </c>
      <c r="C3" s="23"/>
      <c r="D3" s="23"/>
      <c r="E3" s="23"/>
      <c r="F3" s="24" t="s">
        <v>27</v>
      </c>
      <c r="G3" s="24"/>
      <c r="H3" s="24"/>
      <c r="I3" s="24"/>
      <c r="J3" s="24"/>
      <c r="K3" s="2"/>
      <c r="L3" s="3"/>
      <c r="M3" s="3"/>
      <c r="N3" s="3"/>
      <c r="O3" s="5"/>
    </row>
    <row r="4" spans="1:15" ht="62.25" customHeight="1" x14ac:dyDescent="0.25">
      <c r="A4" s="4"/>
      <c r="B4" s="23" t="s">
        <v>2</v>
      </c>
      <c r="C4" s="23"/>
      <c r="D4" s="23"/>
      <c r="E4" s="23"/>
      <c r="F4" s="24" t="s">
        <v>3</v>
      </c>
      <c r="G4" s="24"/>
      <c r="H4" s="24"/>
      <c r="I4" s="24"/>
      <c r="J4" s="24"/>
      <c r="K4" s="2"/>
      <c r="L4" s="3"/>
      <c r="M4" s="3"/>
      <c r="N4" s="3"/>
      <c r="O4" s="5"/>
    </row>
    <row r="5" spans="1:15" ht="57.75" customHeight="1" x14ac:dyDescent="0.25">
      <c r="A5" s="4"/>
      <c r="B5" s="23" t="s">
        <v>4</v>
      </c>
      <c r="C5" s="23"/>
      <c r="D5" s="23"/>
      <c r="E5" s="23"/>
      <c r="F5" s="24" t="s">
        <v>16</v>
      </c>
      <c r="G5" s="24"/>
      <c r="H5" s="24"/>
      <c r="I5" s="24"/>
      <c r="J5" s="24"/>
      <c r="K5" s="2"/>
      <c r="L5" s="3"/>
      <c r="M5" s="3"/>
      <c r="N5" s="3"/>
      <c r="O5" s="5"/>
    </row>
    <row r="6" spans="1:15" ht="3.75" customHeight="1" x14ac:dyDescent="0.3">
      <c r="A6" s="4"/>
      <c r="B6" s="7"/>
      <c r="C6" s="7"/>
      <c r="D6" s="7"/>
      <c r="E6" s="7"/>
      <c r="F6" s="7"/>
      <c r="G6" s="7"/>
      <c r="H6" s="7"/>
      <c r="I6" s="7"/>
      <c r="J6" s="7"/>
      <c r="K6" s="5"/>
      <c r="L6" s="5"/>
      <c r="M6" s="5"/>
      <c r="N6" s="5"/>
      <c r="O6" s="5"/>
    </row>
    <row r="7" spans="1:15" ht="26.25" customHeigh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5"/>
      <c r="L7" s="5"/>
      <c r="M7" s="5"/>
      <c r="N7" s="5"/>
      <c r="O7" s="5"/>
    </row>
    <row r="8" spans="1:15" ht="39" customHeight="1" x14ac:dyDescent="0.25">
      <c r="A8" s="26" t="s">
        <v>5</v>
      </c>
      <c r="B8" s="27" t="s">
        <v>6</v>
      </c>
      <c r="C8" s="28" t="s">
        <v>7</v>
      </c>
      <c r="D8" s="28" t="s">
        <v>8</v>
      </c>
      <c r="E8" s="28"/>
      <c r="F8" s="29" t="s">
        <v>9</v>
      </c>
      <c r="G8" s="29" t="s">
        <v>10</v>
      </c>
      <c r="H8" s="29" t="s">
        <v>11</v>
      </c>
      <c r="I8" s="29" t="s">
        <v>12</v>
      </c>
      <c r="J8" s="29" t="s">
        <v>13</v>
      </c>
      <c r="K8" s="5"/>
      <c r="L8" s="5"/>
      <c r="M8" s="5"/>
      <c r="N8" s="5"/>
      <c r="O8" s="5"/>
    </row>
    <row r="9" spans="1:15" ht="80.25" customHeight="1" x14ac:dyDescent="0.25">
      <c r="A9" s="26"/>
      <c r="B9" s="27"/>
      <c r="C9" s="28"/>
      <c r="D9" s="11" t="s">
        <v>25</v>
      </c>
      <c r="E9" s="11" t="s">
        <v>26</v>
      </c>
      <c r="F9" s="29"/>
      <c r="G9" s="29"/>
      <c r="H9" s="29"/>
      <c r="I9" s="29"/>
      <c r="J9" s="29"/>
      <c r="K9" s="5"/>
      <c r="L9" s="5"/>
      <c r="M9" s="5"/>
      <c r="N9" s="5"/>
      <c r="O9" s="5"/>
    </row>
    <row r="10" spans="1:15" ht="56.25" x14ac:dyDescent="0.25">
      <c r="A10" s="12">
        <v>1</v>
      </c>
      <c r="B10" s="13" t="s">
        <v>18</v>
      </c>
      <c r="C10" s="14" t="s">
        <v>14</v>
      </c>
      <c r="D10" s="15">
        <v>3.79</v>
      </c>
      <c r="E10" s="15">
        <v>4.32</v>
      </c>
      <c r="F10" s="16">
        <f t="shared" ref="F10:F16" si="0">ROUND((D10+E10)/2,2)</f>
        <v>4.0599999999999996</v>
      </c>
      <c r="G10" s="16">
        <f t="shared" ref="G10:G16" si="1">MIN(D10,E10)</f>
        <v>3.79</v>
      </c>
      <c r="H10" s="16">
        <f t="shared" ref="H10:H16" si="2">G10</f>
        <v>3.79</v>
      </c>
      <c r="I10" s="17">
        <f t="shared" ref="I10:I16" si="3">STDEV(D10,E10)</f>
        <v>0.37476659402887036</v>
      </c>
      <c r="J10" s="17">
        <f t="shared" ref="J10:J16" si="4">(I10/F10)*100</f>
        <v>9.2307042864253788</v>
      </c>
      <c r="K10" s="5"/>
      <c r="L10" s="5"/>
      <c r="M10" s="5"/>
      <c r="N10" s="5"/>
      <c r="O10" s="5"/>
    </row>
    <row r="11" spans="1:15" ht="60" customHeight="1" x14ac:dyDescent="0.25">
      <c r="A11" s="12">
        <v>2</v>
      </c>
      <c r="B11" s="13" t="s">
        <v>19</v>
      </c>
      <c r="C11" s="14" t="s">
        <v>14</v>
      </c>
      <c r="D11" s="15">
        <v>5.21</v>
      </c>
      <c r="E11" s="15">
        <v>7.3</v>
      </c>
      <c r="F11" s="16">
        <f t="shared" si="0"/>
        <v>6.26</v>
      </c>
      <c r="G11" s="16">
        <f t="shared" si="1"/>
        <v>5.21</v>
      </c>
      <c r="H11" s="16">
        <f t="shared" si="2"/>
        <v>5.21</v>
      </c>
      <c r="I11" s="17">
        <f t="shared" si="3"/>
        <v>1.477853172679884</v>
      </c>
      <c r="J11" s="17">
        <f t="shared" si="4"/>
        <v>23.607878157825624</v>
      </c>
      <c r="K11" s="5"/>
      <c r="L11" s="5"/>
      <c r="M11" s="5"/>
      <c r="N11" s="5"/>
      <c r="O11" s="5"/>
    </row>
    <row r="12" spans="1:15" ht="63" customHeight="1" x14ac:dyDescent="0.25">
      <c r="A12" s="12">
        <v>3</v>
      </c>
      <c r="B12" s="13" t="s">
        <v>20</v>
      </c>
      <c r="C12" s="14" t="s">
        <v>14</v>
      </c>
      <c r="D12" s="15">
        <v>5.98</v>
      </c>
      <c r="E12" s="15">
        <v>9.35</v>
      </c>
      <c r="F12" s="16">
        <f t="shared" si="0"/>
        <v>7.67</v>
      </c>
      <c r="G12" s="16">
        <f t="shared" si="1"/>
        <v>5.98</v>
      </c>
      <c r="H12" s="16">
        <f t="shared" si="2"/>
        <v>5.98</v>
      </c>
      <c r="I12" s="17">
        <f t="shared" si="3"/>
        <v>2.3829498525986645</v>
      </c>
      <c r="J12" s="17">
        <f t="shared" si="4"/>
        <v>31.068446578861337</v>
      </c>
      <c r="K12" s="5"/>
      <c r="L12" s="5"/>
      <c r="M12" s="5"/>
      <c r="N12" s="5"/>
      <c r="O12" s="5"/>
    </row>
    <row r="13" spans="1:15" ht="54.75" customHeight="1" x14ac:dyDescent="0.25">
      <c r="A13" s="12">
        <v>4</v>
      </c>
      <c r="B13" s="13" t="s">
        <v>21</v>
      </c>
      <c r="C13" s="14" t="s">
        <v>14</v>
      </c>
      <c r="D13" s="15">
        <v>8.0299999999999994</v>
      </c>
      <c r="E13" s="15">
        <v>11.35</v>
      </c>
      <c r="F13" s="16">
        <f t="shared" si="0"/>
        <v>9.69</v>
      </c>
      <c r="G13" s="16">
        <f t="shared" si="1"/>
        <v>8.0299999999999994</v>
      </c>
      <c r="H13" s="16">
        <f t="shared" si="2"/>
        <v>8.0299999999999994</v>
      </c>
      <c r="I13" s="17">
        <f t="shared" si="3"/>
        <v>2.3475945135393381</v>
      </c>
      <c r="J13" s="17">
        <f t="shared" si="4"/>
        <v>24.226981563873458</v>
      </c>
      <c r="K13" s="5"/>
      <c r="L13" s="5"/>
      <c r="M13" s="5"/>
      <c r="N13" s="5"/>
      <c r="O13" s="5"/>
    </row>
    <row r="14" spans="1:15" ht="60.75" customHeight="1" x14ac:dyDescent="0.25">
      <c r="A14" s="12">
        <v>5</v>
      </c>
      <c r="B14" s="13" t="s">
        <v>22</v>
      </c>
      <c r="C14" s="14" t="s">
        <v>14</v>
      </c>
      <c r="D14" s="15">
        <v>8.67</v>
      </c>
      <c r="E14" s="15">
        <v>12.54</v>
      </c>
      <c r="F14" s="16">
        <f t="shared" si="0"/>
        <v>10.61</v>
      </c>
      <c r="G14" s="16">
        <f t="shared" si="1"/>
        <v>8.67</v>
      </c>
      <c r="H14" s="16">
        <f t="shared" si="2"/>
        <v>8.67</v>
      </c>
      <c r="I14" s="17">
        <f t="shared" si="3"/>
        <v>2.7365032431919234</v>
      </c>
      <c r="J14" s="17">
        <f t="shared" si="4"/>
        <v>25.791736505107664</v>
      </c>
      <c r="K14" s="5"/>
      <c r="L14" s="5"/>
      <c r="M14" s="5"/>
      <c r="N14" s="5"/>
      <c r="O14" s="5"/>
    </row>
    <row r="15" spans="1:15" ht="56.25" x14ac:dyDescent="0.25">
      <c r="A15" s="12">
        <v>6</v>
      </c>
      <c r="B15" s="13" t="s">
        <v>23</v>
      </c>
      <c r="C15" s="14" t="s">
        <v>14</v>
      </c>
      <c r="D15" s="15">
        <v>9.4499999999999993</v>
      </c>
      <c r="E15" s="15">
        <v>14.01</v>
      </c>
      <c r="F15" s="16">
        <f t="shared" si="0"/>
        <v>11.73</v>
      </c>
      <c r="G15" s="16">
        <f t="shared" si="1"/>
        <v>9.4499999999999993</v>
      </c>
      <c r="H15" s="16">
        <f t="shared" si="2"/>
        <v>9.4499999999999993</v>
      </c>
      <c r="I15" s="17">
        <f t="shared" si="3"/>
        <v>3.2244069222106457</v>
      </c>
      <c r="J15" s="17">
        <f t="shared" si="4"/>
        <v>27.488550061471827</v>
      </c>
      <c r="K15" s="5"/>
      <c r="L15" s="5"/>
      <c r="M15" s="5"/>
      <c r="N15" s="5"/>
      <c r="O15" s="5"/>
    </row>
    <row r="16" spans="1:15" ht="39.75" customHeight="1" x14ac:dyDescent="0.25">
      <c r="A16" s="12">
        <v>7</v>
      </c>
      <c r="B16" s="13" t="s">
        <v>24</v>
      </c>
      <c r="C16" s="14" t="s">
        <v>14</v>
      </c>
      <c r="D16" s="15">
        <v>5.98</v>
      </c>
      <c r="E16" s="18">
        <v>9.35</v>
      </c>
      <c r="F16" s="16">
        <f t="shared" si="0"/>
        <v>7.67</v>
      </c>
      <c r="G16" s="16">
        <f t="shared" si="1"/>
        <v>5.98</v>
      </c>
      <c r="H16" s="16">
        <f t="shared" si="2"/>
        <v>5.98</v>
      </c>
      <c r="I16" s="17">
        <f t="shared" si="3"/>
        <v>2.3829498525986645</v>
      </c>
      <c r="J16" s="17">
        <f t="shared" si="4"/>
        <v>31.068446578861337</v>
      </c>
      <c r="K16" s="5"/>
      <c r="L16" s="5"/>
      <c r="M16" s="5"/>
      <c r="N16" s="5"/>
      <c r="O16" s="5"/>
    </row>
    <row r="17" spans="1:15" ht="27.75" customHeight="1" x14ac:dyDescent="0.25">
      <c r="A17" s="19" t="s">
        <v>15</v>
      </c>
      <c r="B17" s="19"/>
      <c r="C17" s="19"/>
      <c r="D17" s="19"/>
      <c r="E17" s="19"/>
      <c r="F17" s="19"/>
      <c r="G17" s="19"/>
      <c r="H17" s="8">
        <f>SUM(H10:H16)</f>
        <v>47.11</v>
      </c>
      <c r="I17" s="9"/>
      <c r="J17" s="10"/>
      <c r="K17" s="5"/>
      <c r="L17" s="5"/>
      <c r="M17" s="5"/>
      <c r="N17" s="5"/>
      <c r="O17" s="5"/>
    </row>
    <row r="18" spans="1:15" ht="17.25" customHeight="1" x14ac:dyDescent="0.25">
      <c r="A18" s="20"/>
      <c r="B18" s="20"/>
      <c r="C18" s="20"/>
      <c r="D18" s="20"/>
      <c r="E18" s="20"/>
      <c r="F18" s="20"/>
      <c r="G18" s="20"/>
      <c r="H18" s="20"/>
      <c r="I18" s="21"/>
      <c r="J18" s="21"/>
      <c r="K18" s="5"/>
      <c r="L18" s="5"/>
      <c r="M18" s="5"/>
      <c r="N18" s="5"/>
      <c r="O18" s="5"/>
    </row>
    <row r="19" spans="1:15" ht="24.75" customHeight="1" x14ac:dyDescent="0.25">
      <c r="A19" s="22" t="s">
        <v>17</v>
      </c>
      <c r="B19" s="22"/>
      <c r="C19" s="22"/>
      <c r="D19" s="22"/>
      <c r="E19" s="22"/>
      <c r="F19" s="22"/>
      <c r="G19" s="22"/>
      <c r="H19" s="22"/>
      <c r="I19" s="22"/>
      <c r="J19" s="22"/>
      <c r="K19" s="5"/>
      <c r="L19" s="5"/>
      <c r="M19" s="5"/>
      <c r="N19" s="5"/>
      <c r="O19" s="5"/>
    </row>
    <row r="20" spans="1:15" ht="15.75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5"/>
      <c r="L20" s="5"/>
      <c r="M20" s="5"/>
      <c r="N20" s="5"/>
      <c r="O20" s="5"/>
    </row>
    <row r="21" spans="1: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5"/>
      <c r="L21" s="5"/>
      <c r="M21" s="5"/>
      <c r="N21" s="5"/>
      <c r="O21" s="5"/>
    </row>
    <row r="22" spans="1: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5"/>
      <c r="L22" s="5"/>
      <c r="M22" s="5"/>
      <c r="N22" s="5"/>
      <c r="O22" s="5"/>
    </row>
    <row r="23" spans="1: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5"/>
      <c r="L23" s="5"/>
      <c r="M23" s="5"/>
      <c r="N23" s="5"/>
      <c r="O23" s="5"/>
    </row>
    <row r="24" spans="1: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5"/>
      <c r="L24" s="5"/>
      <c r="M24" s="5"/>
      <c r="N24" s="5"/>
      <c r="O24" s="5"/>
    </row>
    <row r="25" spans="1: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5"/>
      <c r="L25" s="5"/>
      <c r="M25" s="5"/>
      <c r="N25" s="5"/>
      <c r="O25" s="5"/>
    </row>
    <row r="26" spans="1: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5"/>
      <c r="L26" s="5"/>
      <c r="M26" s="5"/>
      <c r="N26" s="5"/>
      <c r="O26" s="5"/>
    </row>
  </sheetData>
  <mergeCells count="20">
    <mergeCell ref="B1:J1"/>
    <mergeCell ref="B3:E3"/>
    <mergeCell ref="F3:J3"/>
    <mergeCell ref="B4:E4"/>
    <mergeCell ref="F4:J4"/>
    <mergeCell ref="B5:E5"/>
    <mergeCell ref="F5:J5"/>
    <mergeCell ref="A7:J7"/>
    <mergeCell ref="A8:A9"/>
    <mergeCell ref="B8:B9"/>
    <mergeCell ref="C8:C9"/>
    <mergeCell ref="D8:E8"/>
    <mergeCell ref="F8:F9"/>
    <mergeCell ref="G8:G9"/>
    <mergeCell ref="H8:H9"/>
    <mergeCell ref="I8:I9"/>
    <mergeCell ref="J8:J9"/>
    <mergeCell ref="A17:G17"/>
    <mergeCell ref="A18:J18"/>
    <mergeCell ref="A19:J19"/>
  </mergeCells>
  <pageMargins left="0.70833333333333304" right="0.70833333333333304" top="0.74791666666666701" bottom="0.7479166666666670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Лист1!Print_Area_0_0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Svetlana.Trofimova</dc:creator>
  <dc:description/>
  <cp:lastModifiedBy>bk</cp:lastModifiedBy>
  <cp:revision>10</cp:revision>
  <cp:lastPrinted>2026-06-10T13:18:22Z</cp:lastPrinted>
  <dcterms:created xsi:type="dcterms:W3CDTF">2021-12-17T14:41:01Z</dcterms:created>
  <dcterms:modified xsi:type="dcterms:W3CDTF">2026-06-17T08:19:16Z</dcterms:modified>
  <dc:language>ru-RU</dc:language>
</cp:coreProperties>
</file>