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/>
  <xr:revisionPtr revIDLastSave="0" documentId="13_ncr:1_{E0E08B7C-BE62-4FB8-AAB5-25AF796C1C9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definedNames>
    <definedName name="_xlnm.Print_Area" localSheetId="0">Лист1!$A$1:$N$14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0" i="1" l="1"/>
  <c r="K10" i="1" s="1"/>
  <c r="H11" i="1"/>
  <c r="K11" i="1"/>
  <c r="L10" i="1"/>
  <c r="L11" i="1"/>
  <c r="N11" i="1" l="1"/>
  <c r="M11" i="1"/>
  <c r="M10" i="1"/>
  <c r="L9" i="1"/>
  <c r="H9" i="1"/>
  <c r="K9" i="1" l="1"/>
  <c r="N10" i="1"/>
  <c r="N9" i="1" l="1"/>
  <c r="N12" i="1"/>
  <c r="M9" i="1"/>
</calcChain>
</file>

<file path=xl/sharedStrings.xml><?xml version="1.0" encoding="utf-8"?>
<sst xmlns="http://schemas.openxmlformats.org/spreadsheetml/2006/main" count="30" uniqueCount="30">
  <si>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</si>
  <si>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</si>
  <si>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t>Заказчиком было направлены запросы о предоставлении ценовой информации</t>
    </r>
    <r>
      <rPr>
        <sz val="12"/>
        <color indexed="8"/>
        <rFont val="Times New Roman"/>
        <family val="1"/>
        <charset val="204"/>
      </rPr>
      <t xml:space="preserve"> 5-ти исполнителям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</si>
  <si>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исполнителей.</t>
  </si>
  <si>
    <t>№ п/п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</si>
  <si>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</si>
  <si>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</si>
  <si>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</si>
  <si>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</si>
  <si>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</si>
  <si>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</si>
  <si>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</si>
  <si>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</si>
  <si>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t>8=3+4+5+6+7</t>
  </si>
  <si>
    <t>10 = кол-во ответов ИЦИ</t>
  </si>
  <si>
    <t>11=          /10</t>
  </si>
  <si>
    <t xml:space="preserve">Начальная (максимальная) цена контракта </t>
  </si>
  <si>
    <t xml:space="preserve"> тыс. руб. </t>
  </si>
  <si>
    <t>14=8*9/10</t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</si>
  <si>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</si>
  <si>
    <t>Губогло Е.А.</t>
  </si>
  <si>
    <t>Контрактный управляющий ГБОУ школы №487 Выборгского района Санкт-Петербурга</t>
  </si>
  <si>
    <t>Эллиптический тренажер</t>
  </si>
  <si>
    <t>Тренажер для ног (сгибание/разгибание)</t>
  </si>
  <si>
    <t>Скамья тренировочная универсальная</t>
  </si>
  <si>
    <t xml:space="preserve">вх. № 162от05.06.26   </t>
  </si>
  <si>
    <t xml:space="preserve">вх. № 163 от 05.06.26     </t>
  </si>
  <si>
    <t xml:space="preserve">вх.№ 164от08.06.26     </t>
  </si>
  <si>
    <t>Начальная (максимальная) цена контракта определяется и обосновывается посредством применения метода сопоставимых рыночных цен (анализа рынка), в соответствии с методическими рекомендациями по применению методов определения начальной (максимальной) цены контракта, установленными Приказом Министерства экономического развития Российской Федерации от 02 октября 2013 года №567. Для определения НМЦК направлены запросы о предоставлении ценовой информации пяти поставщикам, осуществляющими поставки идентичных товаров (согласно п.3.7.1 части III Методических рекомендаций). На запросы о предоставлении ценовой информации получены ценовые предложения от трех поставщиков, обладающими опытом поставки соответствующего товара, информация о котором имеется в свободном доступе. Коммерческие предложения зарагистрированы Заказчиком в установленном порядке в журнале регистрации коммерческих предложений. На основании полученных ценовых предложений проведено определение однородности совокупности значений выявленных цен, согласно п.3.20 части III Методических рекомендаций.
Коэффициент вариации цены согласно расчетам, приведенным в таблице, не превышает 33%, поставку товаров принято считать однородной, проведение дополнительного исследования
 не требуется.
НМЦК определена в размере 576 431,33 рублей</t>
  </si>
  <si>
    <t>поставка спортивного оборудования для оснащения объекта нового строительства по адресу: г.Санкт-Петербург, Сиреневый бульвар, д.1, стр.1 в 2026 году.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</si>
</sst>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Arial"/>
    </font>
    <font>
      <sz val="10"/>
      <name val="Arial Cyr"/>
      <charset val="204"/>
    </font>
    <font>
      <sz val="10"/>
      <color rgb="FF212529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lightDown">
        <bgColor indexed="9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9">
    <xf numFmtId="0" fontId="0" fillId="0" borderId="0"/>
    <xf numFmtId="0" fontId="1" fillId="0" borderId="0"/>
    <xf numFmtId="0" fontId="14" fillId="0" borderId="0"/>
    <xf numFmtId="0" fontId="14" fillId="0" borderId="0"/>
    <xf numFmtId="0" fontId="15" fillId="0" borderId="0"/>
    <xf numFmtId="43" fontId="14" fillId="0" borderId="0" applyFont="0" applyFill="0" applyBorder="0" applyAlignment="0" applyProtection="0"/>
    <xf numFmtId="0" fontId="18" fillId="0" borderId="0"/>
    <xf numFmtId="0" fontId="19" fillId="0" borderId="0"/>
    <xf numFmtId="0" fontId="15" fillId="0" borderId="0"/>
  </cellStyleXfs>
  <cellXfs count="45">
    <xf numFmtId="0" fontId="0" fillId="0" borderId="0" xfId="0"/>
    <xf numFmtId="0" fontId="5" fillId="2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0" fontId="7" fillId="2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4" fontId="8" fillId="0" borderId="2" xfId="0" applyNumberFormat="1" applyFont="1" applyFill="1" applyBorder="1" applyAlignment="1">
      <alignment horizontal="center" vertical="center" wrapText="1"/>
    </xf>
    <xf numFmtId="10" fontId="8" fillId="0" borderId="2" xfId="0" applyNumberFormat="1" applyFont="1" applyFill="1" applyBorder="1" applyAlignment="1">
      <alignment horizontal="center" vertical="center" wrapText="1"/>
    </xf>
    <xf numFmtId="4" fontId="8" fillId="2" borderId="2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right" vertical="center" wrapText="1"/>
    </xf>
    <xf numFmtId="4" fontId="5" fillId="2" borderId="2" xfId="0" applyNumberFormat="1" applyFont="1" applyFill="1" applyBorder="1" applyAlignment="1">
      <alignment horizontal="center" vertical="center" wrapText="1"/>
    </xf>
    <xf numFmtId="0" fontId="9" fillId="0" borderId="0" xfId="0" applyFont="1"/>
    <xf numFmtId="0" fontId="7" fillId="2" borderId="1" xfId="0" applyFont="1" applyFill="1" applyBorder="1" applyAlignment="1">
      <alignment horizontal="center" vertical="center" wrapText="1"/>
    </xf>
    <xf numFmtId="4" fontId="5" fillId="2" borderId="6" xfId="0" applyNumberFormat="1" applyFont="1" applyFill="1" applyBorder="1" applyAlignment="1">
      <alignment vertical="center" wrapText="1"/>
    </xf>
    <xf numFmtId="4" fontId="5" fillId="2" borderId="2" xfId="0" applyNumberFormat="1" applyFont="1" applyFill="1" applyBorder="1" applyAlignment="1">
      <alignment horizontal="right" vertical="center" wrapText="1"/>
    </xf>
    <xf numFmtId="0" fontId="12" fillId="0" borderId="1" xfId="0" applyFont="1" applyFill="1" applyBorder="1" applyAlignment="1">
      <alignment horizontal="center" vertical="top" wrapText="1"/>
    </xf>
    <xf numFmtId="0" fontId="2" fillId="0" borderId="0" xfId="0" applyFont="1"/>
    <xf numFmtId="0" fontId="7" fillId="4" borderId="2" xfId="0" applyFont="1" applyFill="1" applyBorder="1" applyAlignment="1">
      <alignment horizontal="center" vertical="center" wrapText="1"/>
    </xf>
    <xf numFmtId="2" fontId="16" fillId="3" borderId="2" xfId="2" applyNumberFormat="1" applyFont="1" applyFill="1" applyBorder="1" applyAlignment="1">
      <alignment horizontal="center" vertical="center" wrapText="1"/>
    </xf>
    <xf numFmtId="3" fontId="17" fillId="0" borderId="2" xfId="4" applyNumberFormat="1" applyFont="1" applyFill="1" applyBorder="1" applyAlignment="1">
      <alignment horizontal="center" vertical="center"/>
    </xf>
    <xf numFmtId="2" fontId="0" fillId="0" borderId="0" xfId="0" applyNumberFormat="1"/>
    <xf numFmtId="0" fontId="7" fillId="2" borderId="5" xfId="0" applyFont="1" applyFill="1" applyBorder="1" applyAlignment="1">
      <alignment horizontal="center" vertical="center" wrapText="1"/>
    </xf>
    <xf numFmtId="0" fontId="2" fillId="0" borderId="0" xfId="0" applyFont="1" applyAlignment="1"/>
    <xf numFmtId="0" fontId="10" fillId="0" borderId="0" xfId="0" applyFont="1" applyBorder="1"/>
    <xf numFmtId="4" fontId="4" fillId="0" borderId="2" xfId="0" applyNumberFormat="1" applyFont="1" applyBorder="1" applyAlignment="1">
      <alignment horizontal="center" vertical="center" wrapText="1"/>
    </xf>
    <xf numFmtId="0" fontId="20" fillId="0" borderId="10" xfId="6" applyFont="1" applyFill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/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4" fillId="0" borderId="9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right" vertical="center" wrapText="1"/>
    </xf>
    <xf numFmtId="0" fontId="2" fillId="0" borderId="7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</cellXfs>
  <cellStyles count="9">
    <cellStyle name="Обычный" xfId="0" builtinId="0"/>
    <cellStyle name="Обычный 2" xfId="2" xr:uid="{00000000-0005-0000-0000-000001000000}"/>
    <cellStyle name="Обычный 2 2" xfId="7" xr:uid="{00000000-0005-0000-0000-000002000000}"/>
    <cellStyle name="Обычный 3" xfId="3" xr:uid="{00000000-0005-0000-0000-000003000000}"/>
    <cellStyle name="Обычный 3 2" xfId="8" xr:uid="{00000000-0005-0000-0000-000004000000}"/>
    <cellStyle name="Обычный 4" xfId="1" xr:uid="{00000000-0005-0000-0000-000005000000}"/>
    <cellStyle name="Обычный 5" xfId="6" xr:uid="{00000000-0005-0000-0000-000006000000}"/>
    <cellStyle name="Обычный 7 2" xfId="4" xr:uid="{00000000-0005-0000-0000-000007000000}"/>
    <cellStyle name="Финансовый 2" xfId="5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57150</xdr:colOff>
      <xdr:row>6</xdr:row>
      <xdr:rowOff>152400</xdr:rowOff>
    </xdr:from>
    <xdr:to>
      <xdr:col>7</xdr:col>
      <xdr:colOff>752475</xdr:colOff>
      <xdr:row>7</xdr:row>
      <xdr:rowOff>0</xdr:rowOff>
    </xdr:to>
    <xdr:pic>
      <xdr:nvPicPr>
        <xdr:cNvPr id="102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562600" y="1866900"/>
          <a:ext cx="695325" cy="657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57150</xdr:colOff>
      <xdr:row>6</xdr:row>
      <xdr:rowOff>276225</xdr:rowOff>
    </xdr:from>
    <xdr:to>
      <xdr:col>14</xdr:col>
      <xdr:colOff>9525</xdr:colOff>
      <xdr:row>7</xdr:row>
      <xdr:rowOff>0</xdr:rowOff>
    </xdr:to>
    <xdr:pic>
      <xdr:nvPicPr>
        <xdr:cNvPr id="1026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534650" y="1990725"/>
          <a:ext cx="942975" cy="533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28575</xdr:colOff>
      <xdr:row>6</xdr:row>
      <xdr:rowOff>438150</xdr:rowOff>
    </xdr:from>
    <xdr:to>
      <xdr:col>11</xdr:col>
      <xdr:colOff>771525</xdr:colOff>
      <xdr:row>7</xdr:row>
      <xdr:rowOff>0</xdr:rowOff>
    </xdr:to>
    <xdr:pic>
      <xdr:nvPicPr>
        <xdr:cNvPr id="1027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562975" y="2152650"/>
          <a:ext cx="7429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6</xdr:row>
      <xdr:rowOff>609600</xdr:rowOff>
    </xdr:from>
    <xdr:to>
      <xdr:col>12</xdr:col>
      <xdr:colOff>1009650</xdr:colOff>
      <xdr:row>7</xdr:row>
      <xdr:rowOff>0</xdr:rowOff>
    </xdr:to>
    <xdr:pic>
      <xdr:nvPicPr>
        <xdr:cNvPr id="1028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439275" y="2324100"/>
          <a:ext cx="9429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228600</xdr:colOff>
      <xdr:row>7</xdr:row>
      <xdr:rowOff>104775</xdr:rowOff>
    </xdr:from>
    <xdr:to>
      <xdr:col>10</xdr:col>
      <xdr:colOff>542925</xdr:colOff>
      <xdr:row>7</xdr:row>
      <xdr:rowOff>561975</xdr:rowOff>
    </xdr:to>
    <xdr:pic>
      <xdr:nvPicPr>
        <xdr:cNvPr id="102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791450" y="2628900"/>
          <a:ext cx="314325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38100</xdr:colOff>
      <xdr:row>5</xdr:row>
      <xdr:rowOff>28575</xdr:rowOff>
    </xdr:from>
    <xdr:to>
      <xdr:col>13</xdr:col>
      <xdr:colOff>514350</xdr:colOff>
      <xdr:row>5</xdr:row>
      <xdr:rowOff>266700</xdr:rowOff>
    </xdr:to>
    <xdr:pic>
      <xdr:nvPicPr>
        <xdr:cNvPr id="1030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0515600" y="1190625"/>
          <a:ext cx="476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304800</xdr:colOff>
      <xdr:row>11</xdr:row>
      <xdr:rowOff>9525</xdr:rowOff>
    </xdr:from>
    <xdr:to>
      <xdr:col>12</xdr:col>
      <xdr:colOff>838200</xdr:colOff>
      <xdr:row>12</xdr:row>
      <xdr:rowOff>0</xdr:rowOff>
    </xdr:to>
    <xdr:pic>
      <xdr:nvPicPr>
        <xdr:cNvPr id="1031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 bwMode="auto">
        <a:xfrm>
          <a:off x="9677400" y="13820775"/>
          <a:ext cx="5334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9"/>
  <sheetViews>
    <sheetView tabSelected="1" zoomScaleNormal="100" workbookViewId="0">
      <selection activeCell="C6" sqref="C6:H6"/>
    </sheetView>
  </sheetViews>
  <sheetFormatPr defaultRowHeight="15" x14ac:dyDescent="0.25"/>
  <cols>
    <col min="1" max="1" width="7.5703125" customWidth="1"/>
    <col min="2" max="2" width="26.85546875" customWidth="1"/>
    <col min="3" max="3" width="12.85546875" customWidth="1"/>
    <col min="4" max="4" width="12.140625" customWidth="1"/>
    <col min="5" max="5" width="13.42578125" customWidth="1"/>
    <col min="6" max="6" width="0.140625" customWidth="1"/>
    <col min="7" max="7" width="0.28515625" customWidth="1"/>
    <col min="8" max="8" width="12.5703125" customWidth="1"/>
    <col min="11" max="11" width="14.5703125" customWidth="1"/>
    <col min="12" max="12" width="12.5703125" customWidth="1"/>
    <col min="13" max="13" width="16.5703125" customWidth="1"/>
    <col min="14" max="14" width="14.85546875" customWidth="1"/>
  </cols>
  <sheetData>
    <row r="1" spans="1:14" ht="16.5" customHeight="1" x14ac:dyDescent="0.25">
      <c r="K1" s="28"/>
      <c r="L1" s="29"/>
      <c r="M1" s="29"/>
      <c r="N1" s="29"/>
    </row>
    <row r="2" spans="1:14" x14ac:dyDescent="0.25">
      <c r="A2" s="31" t="s">
        <v>0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</row>
    <row r="3" spans="1:14" ht="43.5" customHeight="1" x14ac:dyDescent="0.25">
      <c r="A3" s="32" t="s">
        <v>1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</row>
    <row r="4" spans="1:14" ht="15.75" x14ac:dyDescent="0.25">
      <c r="A4" s="30" t="s">
        <v>2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</row>
    <row r="5" spans="1:14" ht="15.75" x14ac:dyDescent="0.25">
      <c r="A5" s="30" t="s">
        <v>3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</row>
    <row r="6" spans="1:14" ht="43.5" customHeight="1" x14ac:dyDescent="0.25">
      <c r="A6" s="36" t="s">
        <v>4</v>
      </c>
      <c r="B6" s="38" t="s">
        <v>29</v>
      </c>
      <c r="C6" s="40" t="s">
        <v>5</v>
      </c>
      <c r="D6" s="41"/>
      <c r="E6" s="41"/>
      <c r="F6" s="41"/>
      <c r="G6" s="41"/>
      <c r="H6" s="42"/>
      <c r="I6" s="38" t="s">
        <v>6</v>
      </c>
      <c r="J6" s="38" t="s">
        <v>7</v>
      </c>
      <c r="K6" s="44" t="s">
        <v>8</v>
      </c>
      <c r="L6" s="44"/>
      <c r="M6" s="44"/>
      <c r="N6" s="15" t="s">
        <v>17</v>
      </c>
    </row>
    <row r="7" spans="1:14" ht="63.75" x14ac:dyDescent="0.25">
      <c r="A7" s="37"/>
      <c r="B7" s="39"/>
      <c r="C7" s="1" t="s">
        <v>25</v>
      </c>
      <c r="D7" s="1" t="s">
        <v>26</v>
      </c>
      <c r="E7" s="1" t="s">
        <v>27</v>
      </c>
      <c r="F7" s="1" t="s">
        <v>9</v>
      </c>
      <c r="G7" s="1" t="s">
        <v>10</v>
      </c>
      <c r="H7" s="2"/>
      <c r="I7" s="43"/>
      <c r="J7" s="43"/>
      <c r="K7" s="3" t="s">
        <v>11</v>
      </c>
      <c r="L7" s="4" t="s">
        <v>12</v>
      </c>
      <c r="M7" s="16" t="s">
        <v>19</v>
      </c>
      <c r="N7" s="14"/>
    </row>
    <row r="8" spans="1:14" ht="54" x14ac:dyDescent="0.25">
      <c r="A8" s="5">
        <v>1</v>
      </c>
      <c r="B8" s="13">
        <v>2</v>
      </c>
      <c r="C8" s="5">
        <v>3</v>
      </c>
      <c r="D8" s="5">
        <v>4</v>
      </c>
      <c r="E8" s="5">
        <v>5</v>
      </c>
      <c r="F8" s="5">
        <v>6</v>
      </c>
      <c r="G8" s="5">
        <v>7</v>
      </c>
      <c r="H8" s="5" t="s">
        <v>13</v>
      </c>
      <c r="I8" s="5">
        <v>9</v>
      </c>
      <c r="J8" s="5" t="s">
        <v>14</v>
      </c>
      <c r="K8" s="6" t="s">
        <v>15</v>
      </c>
      <c r="L8" s="6">
        <v>12</v>
      </c>
      <c r="M8" s="6">
        <v>13</v>
      </c>
      <c r="N8" s="5" t="s">
        <v>18</v>
      </c>
    </row>
    <row r="9" spans="1:14" x14ac:dyDescent="0.25">
      <c r="A9" s="22">
        <v>1</v>
      </c>
      <c r="B9" s="26" t="s">
        <v>22</v>
      </c>
      <c r="C9" s="19">
        <v>182300</v>
      </c>
      <c r="D9" s="19">
        <v>181916</v>
      </c>
      <c r="E9" s="19">
        <v>184932</v>
      </c>
      <c r="F9" s="18"/>
      <c r="G9" s="18"/>
      <c r="H9" s="25">
        <f t="shared" ref="H9:H11" si="0">C9+D9+E9+F9+G9</f>
        <v>549148</v>
      </c>
      <c r="I9" s="20">
        <v>1</v>
      </c>
      <c r="J9" s="5">
        <v>3</v>
      </c>
      <c r="K9" s="7">
        <f t="shared" ref="K9:K11" si="1">ROUND(H9/J9,2)</f>
        <v>183049.33</v>
      </c>
      <c r="L9" s="7">
        <f t="shared" ref="L9:L11" si="2">STDEV(C9:G9)</f>
        <v>1641.703180642997</v>
      </c>
      <c r="M9" s="8">
        <f t="shared" ref="M9:M11" si="3">L9/K9</f>
        <v>8.9686380203795185E-3</v>
      </c>
      <c r="N9" s="9">
        <f t="shared" ref="N9:N11" si="4">I9*K9</f>
        <v>183049.33</v>
      </c>
    </row>
    <row r="10" spans="1:14" ht="25.5" x14ac:dyDescent="0.25">
      <c r="A10" s="22">
        <v>2</v>
      </c>
      <c r="B10" s="26" t="s">
        <v>23</v>
      </c>
      <c r="C10" s="19">
        <v>349600</v>
      </c>
      <c r="D10" s="19">
        <v>365709</v>
      </c>
      <c r="E10" s="19">
        <v>347296</v>
      </c>
      <c r="F10" s="18"/>
      <c r="G10" s="18"/>
      <c r="H10" s="27">
        <f t="shared" si="0"/>
        <v>1062605</v>
      </c>
      <c r="I10" s="20">
        <v>1</v>
      </c>
      <c r="J10" s="5">
        <v>3</v>
      </c>
      <c r="K10" s="7">
        <f t="shared" si="1"/>
        <v>354201.67</v>
      </c>
      <c r="L10" s="7">
        <f t="shared" si="2"/>
        <v>10032.005997472954</v>
      </c>
      <c r="M10" s="8">
        <f t="shared" si="3"/>
        <v>2.8322864760837955E-2</v>
      </c>
      <c r="N10" s="9">
        <f t="shared" si="4"/>
        <v>354201.67</v>
      </c>
    </row>
    <row r="11" spans="1:14" ht="25.5" x14ac:dyDescent="0.25">
      <c r="A11" s="22">
        <v>3</v>
      </c>
      <c r="B11" s="26" t="s">
        <v>24</v>
      </c>
      <c r="C11" s="19">
        <v>38410</v>
      </c>
      <c r="D11" s="19">
        <v>38964</v>
      </c>
      <c r="E11" s="19">
        <v>40167</v>
      </c>
      <c r="F11" s="18"/>
      <c r="G11" s="18"/>
      <c r="H11" s="27">
        <f t="shared" si="0"/>
        <v>117541</v>
      </c>
      <c r="I11" s="20">
        <v>1</v>
      </c>
      <c r="J11" s="5">
        <v>3</v>
      </c>
      <c r="K11" s="7">
        <f t="shared" si="1"/>
        <v>39180.33</v>
      </c>
      <c r="L11" s="7">
        <f t="shared" si="2"/>
        <v>898.25516048243958</v>
      </c>
      <c r="M11" s="8">
        <f t="shared" si="3"/>
        <v>2.2926176489132161E-2</v>
      </c>
      <c r="N11" s="9">
        <f t="shared" si="4"/>
        <v>39180.33</v>
      </c>
    </row>
    <row r="12" spans="1:14" x14ac:dyDescent="0.25">
      <c r="A12" s="34" t="s">
        <v>16</v>
      </c>
      <c r="B12" s="35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10"/>
      <c r="N12" s="11">
        <f>SUM(K9:K11)</f>
        <v>576431.32999999996</v>
      </c>
    </row>
    <row r="13" spans="1:14" ht="168.75" customHeight="1" x14ac:dyDescent="0.25">
      <c r="A13" s="33" t="s">
        <v>28</v>
      </c>
      <c r="B13" s="33"/>
      <c r="C13" s="33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</row>
    <row r="14" spans="1:14" ht="28.5" customHeight="1" x14ac:dyDescent="0.25">
      <c r="A14" s="12"/>
      <c r="B14" s="23" t="s">
        <v>21</v>
      </c>
      <c r="C14" s="23"/>
      <c r="D14" s="23"/>
      <c r="E14" s="24"/>
      <c r="F14" s="24"/>
      <c r="G14" s="24"/>
      <c r="I14" s="17"/>
      <c r="J14" s="12"/>
      <c r="K14" s="12"/>
      <c r="L14" s="17" t="s">
        <v>20</v>
      </c>
    </row>
    <row r="16" spans="1:14" x14ac:dyDescent="0.25">
      <c r="D16" s="21"/>
      <c r="E16" s="21"/>
      <c r="F16" s="21"/>
      <c r="G16" s="21"/>
      <c r="H16" s="21"/>
    </row>
    <row r="17" spans="4:8" x14ac:dyDescent="0.25">
      <c r="D17" s="21"/>
      <c r="E17" s="21"/>
      <c r="F17" s="21"/>
      <c r="G17" s="21"/>
      <c r="H17" s="21"/>
    </row>
    <row r="19" spans="4:8" x14ac:dyDescent="0.25">
      <c r="E19" s="21"/>
    </row>
  </sheetData>
  <mergeCells count="13">
    <mergeCell ref="A13:N13"/>
    <mergeCell ref="A12:L12"/>
    <mergeCell ref="A6:A7"/>
    <mergeCell ref="B6:B7"/>
    <mergeCell ref="C6:H6"/>
    <mergeCell ref="I6:I7"/>
    <mergeCell ref="J6:J7"/>
    <mergeCell ref="K6:M6"/>
    <mergeCell ref="K1:N1"/>
    <mergeCell ref="A5:N5"/>
    <mergeCell ref="A2:N2"/>
    <mergeCell ref="A3:N3"/>
    <mergeCell ref="A4:N4"/>
  </mergeCells>
  <phoneticPr fontId="0" type="noConversion"/>
  <pageMargins left="0.7" right="0.7" top="0.75" bottom="0.75" header="0.3" footer="0.3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2022-04-01T13:46:32Z</cp:lastPrinted>
  <dcterms:created xsi:type="dcterms:W3CDTF">2015-06-05T18:19:34Z</dcterms:created>
  <dcterms:modified xsi:type="dcterms:W3CDTF">2026-06-17T12:13:25Z</dcterms:modified>
</cp:coreProperties>
</file>