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июнь\афиша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закупка!$A$1:$P$11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K8" i="1"/>
  <c r="L8" i="1"/>
  <c r="O8" i="1"/>
  <c r="P8" i="1" s="1"/>
  <c r="M8" i="1" l="1"/>
  <c r="O7" i="1"/>
  <c r="P7" i="1" s="1"/>
  <c r="O6" i="1"/>
  <c r="P6" i="1" s="1"/>
  <c r="P9" i="1" l="1"/>
  <c r="K7" i="1"/>
  <c r="L7" i="1"/>
  <c r="J7" i="1"/>
  <c r="M7" i="1" l="1"/>
  <c r="L6" i="1" l="1"/>
  <c r="K6" i="1"/>
  <c r="J6" i="1"/>
  <c r="M6" i="1" l="1"/>
</calcChain>
</file>

<file path=xl/sharedStrings.xml><?xml version="1.0" encoding="utf-8"?>
<sst xmlns="http://schemas.openxmlformats.org/spreadsheetml/2006/main" count="33" uniqueCount="29">
  <si>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</si>
  <si>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</si>
  <si>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</si>
  <si>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</si>
  <si>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</si>
  <si>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</si>
  <si>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</si>
  <si>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</si>
  <si>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</si>
  <si>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</si>
  <si>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</si>
  <si>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</si>
  <si>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</si>
  <si>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</si>
  <si>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</si>
  <si>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</si>
  <si>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шт</t>
  </si>
  <si>
    <t>73.11.11.000</t>
  </si>
  <si>
    <t xml:space="preserve">усл. Ед. </t>
  </si>
  <si>
    <t xml:space="preserve">18.12.12.000 </t>
  </si>
  <si>
    <t xml:space="preserve">Обоснование начальной (максимальной) цены контракта (Н(М)ЦК) на  оказание услуги по печатанью афиш и размещению наружной рекламы </t>
  </si>
  <si>
    <t xml:space="preserve">Печать афиши 1,2*1,8 м </t>
  </si>
  <si>
    <t>Заказчиком были направлены  6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</si>
  <si>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Размещение афиши
по адресу:
 станция метрополитена «Сенная площадь»
</t>
  </si>
  <si>
    <t xml:space="preserve">Размещение афиши
по адресу:
 станция метрополитена «Технологический институт 2»
</t>
  </si>
  <si>
    <t xml:space="preserve">ИЦИ № 1
Вх. 754 от 17.06.2026
 </t>
  </si>
  <si>
    <t xml:space="preserve">ИЦИ № 2
Вх. 755 от 17.06.2026
 </t>
  </si>
  <si>
    <t xml:space="preserve">ИЦИ № 3
Вх №756 от 17.06.2026
 </t>
  </si>
  <si>
    <t xml:space="preserve"> Ф.И.О. исполнителя:  Жукова Н.В.                                                                                                         Дата составления расчета: 17.06.2026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</si>
</sst>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0" fillId="0" borderId="5" xfId="0" applyNumberFormat="1" applyFont="1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13" xfId="0" applyFont="1" applyFill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4" fontId="6" fillId="0" borderId="7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 wrapText="1"/>
    </xf>
    <xf numFmtId="0" fontId="6" fillId="0" borderId="14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6" fillId="0" borderId="10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9526</xdr:colOff>
      <xdr:row>4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8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8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8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09"/>
  <sheetViews>
    <sheetView tabSelected="1" zoomScale="80" zoomScaleNormal="80" zoomScaleSheetLayoutView="100" workbookViewId="0">
      <selection activeCell="F13" sqref="F13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31.85546875" style="2" customWidth="1"/>
    <col min="4" max="4" width="6.7109375" style="2" customWidth="1"/>
    <col min="5" max="5" width="7.140625" style="2" customWidth="1"/>
    <col min="6" max="6" width="11.140625" style="2" customWidth="1"/>
    <col min="7" max="7" width="10.85546875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12.57031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17" max="25" width="8.85546875" customWidth="1"/>
    <col min="26" max="16384" width="9.140625" style="2"/>
  </cols>
  <sheetData>
    <row r="1" spans="1:25" ht="35.25" customHeight="1" x14ac:dyDescent="0.25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25" ht="74.25" customHeight="1" x14ac:dyDescent="0.25">
      <c r="A2" s="52" t="s">
        <v>12</v>
      </c>
      <c r="B2" s="53"/>
      <c r="C2" s="38" t="s">
        <v>22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40"/>
    </row>
    <row r="3" spans="1:25" ht="46.5" customHeight="1" x14ac:dyDescent="0.25">
      <c r="A3" s="54"/>
      <c r="B3" s="55"/>
      <c r="C3" s="41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3"/>
    </row>
    <row r="4" spans="1:25" s="3" customFormat="1" ht="70.5" customHeight="1" x14ac:dyDescent="0.25">
      <c r="A4" s="45" t="s">
        <v>0</v>
      </c>
      <c r="B4" s="45" t="s">
        <v>14</v>
      </c>
      <c r="C4" s="46" t="s">
        <v>1</v>
      </c>
      <c r="D4" s="34" t="s">
        <v>4</v>
      </c>
      <c r="E4" s="46" t="s">
        <v>5</v>
      </c>
      <c r="F4" s="50" t="s">
        <v>2</v>
      </c>
      <c r="G4" s="51"/>
      <c r="H4" s="51"/>
      <c r="I4" s="46"/>
      <c r="J4" s="46" t="s">
        <v>8</v>
      </c>
      <c r="K4" s="47" t="s">
        <v>3</v>
      </c>
      <c r="L4" s="47"/>
      <c r="M4" s="47"/>
      <c r="N4" s="36" t="s">
        <v>15</v>
      </c>
      <c r="O4" s="48" t="s">
        <v>9</v>
      </c>
      <c r="P4" s="49" t="s">
        <v>11</v>
      </c>
      <c r="Q4"/>
      <c r="R4"/>
      <c r="S4"/>
      <c r="T4"/>
      <c r="U4"/>
      <c r="V4"/>
      <c r="W4"/>
      <c r="X4"/>
      <c r="Y4"/>
    </row>
    <row r="5" spans="1:25" s="3" customFormat="1" ht="139.5" customHeight="1" thickBot="1" x14ac:dyDescent="0.3">
      <c r="A5" s="45"/>
      <c r="B5" s="45"/>
      <c r="C5" s="34"/>
      <c r="D5" s="35"/>
      <c r="E5" s="46"/>
      <c r="F5" s="24" t="s">
        <v>25</v>
      </c>
      <c r="G5" s="10" t="s">
        <v>26</v>
      </c>
      <c r="H5" s="10" t="s">
        <v>27</v>
      </c>
      <c r="I5" s="46"/>
      <c r="J5" s="46"/>
      <c r="K5" s="11" t="s">
        <v>6</v>
      </c>
      <c r="L5" s="12" t="s">
        <v>7</v>
      </c>
      <c r="M5" s="13" t="s">
        <v>10</v>
      </c>
      <c r="N5" s="37"/>
      <c r="O5" s="48"/>
      <c r="P5" s="49"/>
      <c r="Q5"/>
      <c r="R5"/>
      <c r="S5"/>
      <c r="T5"/>
      <c r="U5"/>
      <c r="V5"/>
      <c r="W5"/>
      <c r="X5"/>
      <c r="Y5"/>
    </row>
    <row r="6" spans="1:25" s="1" customFormat="1" ht="132.6" customHeight="1" thickBot="1" x14ac:dyDescent="0.3">
      <c r="A6" s="25">
        <v>1</v>
      </c>
      <c r="B6" s="25" t="s">
        <v>17</v>
      </c>
      <c r="C6" s="26" t="s">
        <v>23</v>
      </c>
      <c r="D6" s="27" t="s">
        <v>18</v>
      </c>
      <c r="E6" s="28">
        <v>1</v>
      </c>
      <c r="F6" s="29">
        <v>74100</v>
      </c>
      <c r="G6" s="17">
        <v>75500</v>
      </c>
      <c r="H6" s="17">
        <v>74500</v>
      </c>
      <c r="I6" s="18"/>
      <c r="J6" s="19">
        <f t="shared" ref="J6:J7" si="0">COUNT(F6:H6)</f>
        <v>3</v>
      </c>
      <c r="K6" s="20">
        <f t="shared" ref="K6" si="1">IF(ISERR(AVERAGE(F6:H6)),"",AVERAGE(F6:H6))</f>
        <v>74700</v>
      </c>
      <c r="L6" s="20">
        <f t="shared" ref="L6" si="2">IF(ISERR(STDEV(F6:H6)),"",STDEV(F6:H6))</f>
        <v>721.11025509279784</v>
      </c>
      <c r="M6" s="21">
        <f>L6/K6*100%</f>
        <v>9.6534170695153666E-3</v>
      </c>
      <c r="N6" s="22" t="s">
        <v>13</v>
      </c>
      <c r="O6" s="23">
        <f>SUM(F6)</f>
        <v>74100</v>
      </c>
      <c r="P6" s="18">
        <f>SUM(E6*O6)</f>
        <v>74100</v>
      </c>
      <c r="Q6"/>
      <c r="R6"/>
      <c r="S6"/>
      <c r="T6"/>
      <c r="U6"/>
      <c r="V6"/>
      <c r="W6"/>
      <c r="X6"/>
      <c r="Y6"/>
    </row>
    <row r="7" spans="1:25" s="1" customFormat="1" ht="100.15" customHeight="1" x14ac:dyDescent="0.25">
      <c r="A7" s="25">
        <v>2</v>
      </c>
      <c r="B7" s="25" t="s">
        <v>17</v>
      </c>
      <c r="C7" s="26" t="s">
        <v>24</v>
      </c>
      <c r="D7" s="27" t="s">
        <v>18</v>
      </c>
      <c r="E7" s="28">
        <v>1</v>
      </c>
      <c r="F7" s="29">
        <v>74100</v>
      </c>
      <c r="G7" s="17">
        <v>75500</v>
      </c>
      <c r="H7" s="17">
        <v>74500</v>
      </c>
      <c r="I7" s="18"/>
      <c r="J7" s="19">
        <f t="shared" si="0"/>
        <v>3</v>
      </c>
      <c r="K7" s="20">
        <f t="shared" ref="K7" si="3">IF(ISERR(AVERAGE(F7:H7)),"",AVERAGE(F7:H7))</f>
        <v>74700</v>
      </c>
      <c r="L7" s="20">
        <f t="shared" ref="L7" si="4">IF(ISERR(STDEV(F7:H7)),"",STDEV(F7:H7))</f>
        <v>721.11025509279784</v>
      </c>
      <c r="M7" s="21">
        <f t="shared" ref="M7" si="5">L7/K7*100%</f>
        <v>9.6534170695153666E-3</v>
      </c>
      <c r="N7" s="22" t="s">
        <v>13</v>
      </c>
      <c r="O7" s="23">
        <f t="shared" ref="O7" si="6">SUM(F7)</f>
        <v>74100</v>
      </c>
      <c r="P7" s="18">
        <f t="shared" ref="P7" si="7">SUM(E7*O7)</f>
        <v>74100</v>
      </c>
      <c r="Q7"/>
      <c r="R7"/>
      <c r="S7"/>
      <c r="T7"/>
      <c r="U7"/>
      <c r="V7"/>
      <c r="W7"/>
      <c r="X7"/>
      <c r="Y7"/>
    </row>
    <row r="8" spans="1:25" s="1" customFormat="1" ht="121.9" customHeight="1" x14ac:dyDescent="0.25">
      <c r="A8" s="25">
        <v>3</v>
      </c>
      <c r="B8" s="25" t="s">
        <v>19</v>
      </c>
      <c r="C8" s="26" t="s">
        <v>21</v>
      </c>
      <c r="D8" s="27" t="s">
        <v>16</v>
      </c>
      <c r="E8" s="28">
        <v>2</v>
      </c>
      <c r="F8" s="16">
        <v>2100</v>
      </c>
      <c r="G8" s="17">
        <v>2200</v>
      </c>
      <c r="H8" s="17">
        <v>2500</v>
      </c>
      <c r="I8" s="18"/>
      <c r="J8" s="19">
        <f t="shared" ref="J8" si="8">COUNT(F8:H8)</f>
        <v>3</v>
      </c>
      <c r="K8" s="20">
        <f t="shared" ref="K8" si="9">IF(ISERR(AVERAGE(F8:H8)),"",AVERAGE(F8:H8))</f>
        <v>2266.6666666666665</v>
      </c>
      <c r="L8" s="20">
        <f t="shared" ref="L8" si="10">IF(ISERR(STDEV(F8:H8)),"",STDEV(F8:H8))</f>
        <v>208.16659994661327</v>
      </c>
      <c r="M8" s="21">
        <f t="shared" ref="M8" si="11">L8/K8*100%</f>
        <v>9.1838205858799982E-2</v>
      </c>
      <c r="N8" s="22" t="s">
        <v>13</v>
      </c>
      <c r="O8" s="23">
        <f t="shared" ref="O8" si="12">SUM(F8)</f>
        <v>2100</v>
      </c>
      <c r="P8" s="18">
        <f t="shared" ref="P8" si="13">SUM(E8*O8)</f>
        <v>4200</v>
      </c>
      <c r="Q8"/>
      <c r="R8"/>
      <c r="S8"/>
      <c r="T8"/>
      <c r="U8"/>
      <c r="V8"/>
      <c r="W8"/>
      <c r="X8"/>
      <c r="Y8"/>
    </row>
    <row r="9" spans="1:25" s="1" customFormat="1" ht="12.75" customHeight="1" x14ac:dyDescent="0.25">
      <c r="A9" s="32"/>
      <c r="B9" s="32"/>
      <c r="C9" s="32"/>
      <c r="D9" s="33"/>
      <c r="E9" s="33"/>
      <c r="F9" s="32"/>
      <c r="G9" s="32"/>
      <c r="H9" s="32"/>
      <c r="I9" s="32"/>
      <c r="J9" s="32"/>
      <c r="K9" s="32"/>
      <c r="L9" s="32"/>
      <c r="M9" s="32"/>
      <c r="N9" s="32"/>
      <c r="O9" s="32"/>
      <c r="P9" s="14">
        <f>SUM(P6:P8)</f>
        <v>152400</v>
      </c>
      <c r="Q9"/>
      <c r="R9"/>
      <c r="S9"/>
      <c r="T9"/>
      <c r="U9"/>
      <c r="V9"/>
      <c r="W9"/>
      <c r="X9"/>
      <c r="Y9"/>
    </row>
    <row r="10" spans="1:25" ht="23.25" customHeight="1" x14ac:dyDescent="0.25">
      <c r="A10" s="31" t="s">
        <v>28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25" ht="15.75" customHeight="1" x14ac:dyDescent="0.25">
      <c r="A11" s="30"/>
      <c r="B11" s="30"/>
      <c r="C11" s="30"/>
      <c r="D11" s="30"/>
      <c r="E11" s="30"/>
      <c r="F11" s="30"/>
      <c r="G11" s="30"/>
      <c r="H11" s="30"/>
      <c r="I11" s="15"/>
      <c r="J11" s="15"/>
      <c r="K11" s="15"/>
      <c r="L11" s="15"/>
      <c r="M11" s="15"/>
      <c r="N11" s="15"/>
      <c r="O11" s="15"/>
      <c r="P11" s="15"/>
    </row>
    <row r="12" spans="1:25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5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5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5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25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  <c r="X16" s="2"/>
      <c r="Y16" s="2"/>
    </row>
    <row r="17" spans="1:25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</row>
    <row r="18" spans="1:25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</row>
    <row r="19" spans="1:25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</row>
    <row r="20" spans="1:25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</row>
    <row r="21" spans="1:25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  <c r="X96" s="2"/>
      <c r="Y96" s="2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048509" spans="1:25" x14ac:dyDescent="0.25">
      <c r="A1048509" s="2"/>
      <c r="B1048509" s="2"/>
      <c r="D1048509" s="5"/>
      <c r="Q1048509" s="2"/>
      <c r="R1048509" s="2"/>
      <c r="S1048509" s="2"/>
      <c r="T1048509" s="2"/>
      <c r="U1048509" s="2"/>
      <c r="V1048509" s="2"/>
      <c r="W1048509" s="2"/>
      <c r="X1048509" s="2"/>
      <c r="Y1048509" s="2"/>
    </row>
  </sheetData>
  <mergeCells count="18">
    <mergeCell ref="C2:P3"/>
    <mergeCell ref="A1:P1"/>
    <mergeCell ref="A4:A5"/>
    <mergeCell ref="C4:C5"/>
    <mergeCell ref="I4:I5"/>
    <mergeCell ref="J4:J5"/>
    <mergeCell ref="K4:M4"/>
    <mergeCell ref="O4:O5"/>
    <mergeCell ref="B4:B5"/>
    <mergeCell ref="E4:E5"/>
    <mergeCell ref="P4:P5"/>
    <mergeCell ref="F4:H4"/>
    <mergeCell ref="A2:B3"/>
    <mergeCell ref="A11:H11"/>
    <mergeCell ref="A10:P10"/>
    <mergeCell ref="A9:O9"/>
    <mergeCell ref="D4:D5"/>
    <mergeCell ref="N4:N5"/>
  </mergeCells>
  <conditionalFormatting sqref="M6:N8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2026-06-17T12:52:03Z</dcterms:modified>
</cp:coreProperties>
</file>