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75. УТМ Ориентирование (Архыз) 82\"/>
    </mc:Choice>
  </mc:AlternateContent>
  <xr:revisionPtr revIDLastSave="0" documentId="13_ncr:1_{DE36EB44-EE11-40B6-AA97-296B969398C0}"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s="1"/>
  <c r="L6" i="20" l="1"/>
  <c r="M7" i="20" l="1"/>
</calcChain>
</file>

<file path=xl/sharedStrings.xml><?xml version="1.0" encoding="utf-8"?>
<sst xmlns="http://schemas.openxmlformats.org/spreadsheetml/2006/main" count="30" uniqueCount="30">
  <si>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</si>
  <si>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</si>
  <si>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</si>
  <si>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</si>
  <si>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</si>
  <si>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</si>
  <si>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</si>
  <si>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</si>
  <si>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</si>
  <si>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</si>
  <si>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</si>
  <si>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</si>
  <si>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</si>
  <si>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</si>
  <si>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</si>
  <si>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</si>
  <si>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</si>
  <si>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</si>
  <si>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</si>
  <si>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</si>
  <si>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</si>
  <si>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Чел.дн. (Человеко-день)</t>
  </si>
  <si>
    <t>ОБОСНОВАНИЕ НАЧАЛЬНОЙ (МАКСИМАЛЬНОЙ) ЦЕНЫ КОНТРАКТА
по закупке: Оказание услуги по организации выезда (Карачаево-Черкесская Республика, с. Архыз) спортсмена-инструктора отделения спортивного ориентирования ГБУ ДО СШ «Экран» г. Санкт-Петербург для участия в учебно-тренировочных мероприятиях по подготовке к Чемпионату России с учетом затрат на организацию проживания.</t>
  </si>
  <si>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</si>
  <si>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(максимальной) цене Контракта с учетом НДС 22 % составляет: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</si>
  <si>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sz val="12"/>
        <rFont val="Times New Roman"/>
        <family val="1"/>
        <charset val="204"/>
      </rPr>
      <t xml:space="preserve">
     </t>
    </r>
    <r>
      <rPr>
        <b/>
        <i/>
        <sz val="12"/>
        <rFont val="Times New Roman"/>
        <family val="1"/>
        <charset val="204"/>
      </rPr>
      <t>За НМЦК Заказчиком принято минимальное значение предложений о цене Контракта.</t>
    </r>
    <r>
      <rPr>
        <sz val="12"/>
        <rFont val="Times New Roman"/>
        <family val="1"/>
        <charset val="204"/>
      </rPr>
      <t xml:space="preserve">
</t>
    </r>
  </si>
  <si>
    <t>Услуги по организации выезда спортсмена-инструктора 01.08.2026г.-09.08.2026г., для участия в учебно-тренировочных мероприятиях по подготовке к Чемпионату России (проживание).</t>
  </si>
  <si>
    <t xml:space="preserve">Ценовое предложение № 1  от  17.06.2026        вх. № 122        </t>
  </si>
  <si>
    <t xml:space="preserve">Ценовое предложение  № 2    от 15.06.2026           вх. № 121          </t>
  </si>
  <si>
    <t>Ценовое предложение  № 3 от 17.06.2026       вх. № 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</si>
</sst>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0"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
      <sz val="12"/>
      <name val="Times New Roman"/>
      <family val="1"/>
      <charset val="204"/>
    </font>
    <font>
      <b/>
      <i/>
      <sz val="12"/>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4">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3"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4" fillId="0" borderId="5" xfId="0" applyFont="1" applyBorder="1" applyAlignment="1">
      <alignment horizontal="center" vertical="top"/>
    </xf>
    <xf numFmtId="0" fontId="15" fillId="0" borderId="4" xfId="0" applyFont="1" applyBorder="1" applyAlignment="1">
      <alignment horizontal="center" vertical="top" wrapText="1"/>
    </xf>
    <xf numFmtId="0" fontId="13" fillId="0" borderId="10" xfId="0" applyFont="1" applyBorder="1" applyAlignment="1">
      <alignment horizontal="center"/>
    </xf>
    <xf numFmtId="0" fontId="17" fillId="0" borderId="10" xfId="0" applyFont="1" applyBorder="1" applyAlignment="1">
      <alignment horizontal="right" vertical="center" wrapText="1"/>
    </xf>
    <xf numFmtId="0" fontId="17" fillId="0" borderId="10" xfId="0" applyFont="1" applyBorder="1" applyAlignment="1">
      <alignment horizontal="right" vertical="center"/>
    </xf>
    <xf numFmtId="0" fontId="18"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0" fontId="5" fillId="4" borderId="4"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0"/>
  <sheetViews>
    <sheetView tabSelected="1" topLeftCell="A4" zoomScaleNormal="100" workbookViewId="0">
      <selection activeCell="T5" sqref="T5"/>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7" s="26" customFormat="1" ht="28.5" customHeight="1" x14ac:dyDescent="0.25">
      <c r="A1" s="31"/>
      <c r="B1" s="31"/>
      <c r="C1" s="31"/>
      <c r="D1" s="31"/>
      <c r="E1" s="31"/>
      <c r="F1" s="31"/>
      <c r="G1" s="31"/>
      <c r="H1" s="31"/>
      <c r="I1" s="31"/>
      <c r="J1" s="31"/>
      <c r="K1" s="32"/>
      <c r="L1" s="33"/>
      <c r="M1" s="33"/>
    </row>
    <row r="2" spans="1:17" s="2" customFormat="1" ht="75" customHeight="1" x14ac:dyDescent="0.25">
      <c r="A2" s="35" t="s">
        <v>22</v>
      </c>
      <c r="B2" s="35"/>
      <c r="C2" s="35"/>
      <c r="D2" s="35"/>
      <c r="E2" s="35"/>
      <c r="F2" s="35"/>
      <c r="G2" s="35"/>
      <c r="H2" s="35"/>
      <c r="I2" s="35"/>
      <c r="J2" s="35"/>
      <c r="K2" s="35"/>
      <c r="L2" s="35"/>
      <c r="M2" s="35"/>
    </row>
    <row r="3" spans="1:17" s="2" customFormat="1" ht="39.75" customHeight="1" x14ac:dyDescent="0.2">
      <c r="A3" s="37" t="s">
        <v>0</v>
      </c>
      <c r="B3" s="39" t="s">
        <v>20</v>
      </c>
      <c r="C3" s="28"/>
      <c r="D3" s="41" t="s">
        <v>6</v>
      </c>
      <c r="E3" s="42"/>
      <c r="F3" s="42"/>
      <c r="G3" s="43"/>
      <c r="H3" s="44" t="s">
        <v>3</v>
      </c>
      <c r="I3" s="44" t="s">
        <v>7</v>
      </c>
      <c r="J3" s="47" t="s">
        <v>2</v>
      </c>
      <c r="K3" s="42"/>
      <c r="L3" s="43"/>
      <c r="M3" s="4" t="s">
        <v>5</v>
      </c>
    </row>
    <row r="4" spans="1:17" s="2" customFormat="1" ht="72" x14ac:dyDescent="0.25">
      <c r="A4" s="38"/>
      <c r="B4" s="40"/>
      <c r="C4" s="29" t="s">
        <v>14</v>
      </c>
      <c r="D4" s="14" t="s">
        <v>13</v>
      </c>
      <c r="E4" s="14" t="s">
        <v>11</v>
      </c>
      <c r="F4" s="14" t="s">
        <v>12</v>
      </c>
      <c r="G4" s="5"/>
      <c r="H4" s="45"/>
      <c r="I4" s="46"/>
      <c r="J4" s="3" t="s">
        <v>4</v>
      </c>
      <c r="K4" s="6" t="s">
        <v>1</v>
      </c>
      <c r="L4" s="30" t="s">
        <v>19</v>
      </c>
      <c r="M4" s="7"/>
    </row>
    <row r="5" spans="1:17" ht="76.5" customHeight="1" x14ac:dyDescent="0.25">
      <c r="A5" s="8">
        <v>1</v>
      </c>
      <c r="B5" s="8">
        <v>2</v>
      </c>
      <c r="C5" s="8">
        <v>3</v>
      </c>
      <c r="D5" s="51" t="s">
        <v>27</v>
      </c>
      <c r="E5" s="14" t="s">
        <v>28</v>
      </c>
      <c r="F5" s="14" t="s">
        <v>29</v>
      </c>
      <c r="G5" s="8" t="s">
        <v>15</v>
      </c>
      <c r="H5" s="8">
        <v>8</v>
      </c>
      <c r="I5" s="9" t="s">
        <v>16</v>
      </c>
      <c r="J5" s="10" t="s">
        <v>17</v>
      </c>
      <c r="K5" s="11">
        <v>11</v>
      </c>
      <c r="L5" s="12">
        <v>12</v>
      </c>
      <c r="M5" s="8" t="s">
        <v>18</v>
      </c>
      <c r="O5" s="13" t="s">
        <v>8</v>
      </c>
      <c r="P5" s="13" t="s">
        <v>9</v>
      </c>
      <c r="Q5" s="13" t="s">
        <v>10</v>
      </c>
    </row>
    <row r="6" spans="1:17" ht="102" customHeight="1" x14ac:dyDescent="0.25">
      <c r="A6" s="15">
        <v>1</v>
      </c>
      <c r="B6" s="16" t="s">
        <v>26</v>
      </c>
      <c r="C6" s="18" t="s">
        <v>21</v>
      </c>
      <c r="D6" s="52">
        <v>4200</v>
      </c>
      <c r="E6" s="25">
        <v>4600</v>
      </c>
      <c r="F6" s="25">
        <v>5000</v>
      </c>
      <c r="G6" s="17">
        <f>SUM(D6:F6)</f>
        <v>13800</v>
      </c>
      <c r="H6" s="18">
        <v>9</v>
      </c>
      <c r="I6" s="19">
        <v>3</v>
      </c>
      <c r="J6" s="20">
        <f>ROUND(G6/I6,2)</f>
        <v>4600</v>
      </c>
      <c r="K6" s="21">
        <f t="shared" ref="K6" si="0">STDEV(D6:F6)</f>
        <v>400</v>
      </c>
      <c r="L6" s="22">
        <f t="shared" ref="L6" si="1">K6/J6</f>
        <v>8.6999999999999994E-2</v>
      </c>
      <c r="M6" s="23">
        <f>J6*H6</f>
        <v>41400</v>
      </c>
    </row>
    <row r="7" spans="1:17" ht="17.25" customHeight="1" x14ac:dyDescent="0.25">
      <c r="A7" s="48" t="s">
        <v>23</v>
      </c>
      <c r="B7" s="49"/>
      <c r="C7" s="49"/>
      <c r="D7" s="49"/>
      <c r="E7" s="49"/>
      <c r="F7" s="49"/>
      <c r="G7" s="49"/>
      <c r="H7" s="49"/>
      <c r="I7" s="49"/>
      <c r="J7" s="49"/>
      <c r="K7" s="49"/>
      <c r="L7" s="50"/>
      <c r="M7" s="24">
        <f>SUM(M6:M6)</f>
        <v>41400</v>
      </c>
    </row>
    <row r="8" spans="1:17" ht="19.5" customHeight="1" x14ac:dyDescent="0.25">
      <c r="A8" s="48" t="s">
        <v>24</v>
      </c>
      <c r="B8" s="49"/>
      <c r="C8" s="49"/>
      <c r="D8" s="49"/>
      <c r="E8" s="49"/>
      <c r="F8" s="49"/>
      <c r="G8" s="49"/>
      <c r="H8" s="49"/>
      <c r="I8" s="49"/>
      <c r="J8" s="49"/>
      <c r="K8" s="49"/>
      <c r="L8" s="50"/>
      <c r="M8" s="53">
        <v>37800</v>
      </c>
    </row>
    <row r="9" spans="1:17" ht="141.75" customHeight="1" x14ac:dyDescent="0.25">
      <c r="A9" s="34" t="s">
        <v>25</v>
      </c>
      <c r="B9" s="34"/>
      <c r="C9" s="34"/>
      <c r="D9" s="34"/>
      <c r="E9" s="34"/>
      <c r="F9" s="34"/>
      <c r="G9" s="34"/>
      <c r="H9" s="34"/>
      <c r="I9" s="34"/>
      <c r="J9" s="34"/>
      <c r="K9" s="34"/>
      <c r="L9" s="34"/>
      <c r="M9" s="34"/>
    </row>
    <row r="10" spans="1:17" ht="2.25" customHeight="1" x14ac:dyDescent="0.25"/>
    <row r="18" spans="1:13" x14ac:dyDescent="0.25">
      <c r="J18" s="27"/>
    </row>
    <row r="20" spans="1:13" x14ac:dyDescent="0.25">
      <c r="A20" s="36"/>
      <c r="B20" s="36"/>
      <c r="C20" s="36"/>
      <c r="D20" s="36"/>
      <c r="E20" s="36"/>
      <c r="F20" s="36"/>
      <c r="G20" s="36"/>
      <c r="H20" s="36"/>
      <c r="I20" s="36"/>
      <c r="J20" s="36"/>
      <c r="K20" s="36"/>
      <c r="L20" s="36"/>
      <c r="M20" s="36"/>
    </row>
  </sheetData>
  <autoFilter ref="A5:M6" xr:uid="{00000000-0009-0000-0000-000000000000}"/>
  <mergeCells count="13">
    <mergeCell ref="A1:J1"/>
    <mergeCell ref="K1:M1"/>
    <mergeCell ref="A9:M9"/>
    <mergeCell ref="A2:M2"/>
    <mergeCell ref="A20:M20"/>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2026-06-18T06:45:28Z</dcterms:modified>
</cp:coreProperties>
</file>