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рина\Desktop\договор-то ксоб осмп(Карпинского ) 2026\договор-КСОБы осмп (карпинского 16) 2026-2027 ЭМ\"/>
    </mc:Choice>
  </mc:AlternateContent>
  <xr:revisionPtr revIDLastSave="0" documentId="13_ncr:1_{20B70868-9413-419E-941A-AD6634571943}" xr6:coauthVersionLast="45" xr6:coauthVersionMax="45" xr10:uidLastSave="{00000000-0000-0000-0000-000000000000}"/>
  <bookViews>
    <workbookView xWindow="-120" yWindow="-120" windowWidth="20730" windowHeight="11160" tabRatio="426" xr2:uid="{00000000-000D-0000-FFFF-FFFF00000000}"/>
  </bookViews>
  <sheets>
    <sheet name="Прилож.1 п.3.7.4 (2)" sheetId="19" r:id="rId1"/>
  </sheets>
  <definedNames>
    <definedName name="OLE_LINK2" localSheetId="0">'Прилож.1 п.3.7.4 (2)'!#REF!</definedName>
    <definedName name="OLE_LINK224" localSheetId="0">'Прилож.1 п.3.7.4 (2)'!#REF!</definedName>
    <definedName name="OLE_LINK73" localSheetId="0">'Прилож.1 п.3.7.4 (2)'!#REF!</definedName>
    <definedName name="OLE_LINK9" localSheetId="0">'Прилож.1 п.3.7.4 (2)'!#REF!</definedName>
    <definedName name="_xlnm.Print_Area" localSheetId="0">'Прилож.1 п.3.7.4 (2)'!$A$1:$N$24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" i="19" l="1"/>
  <c r="J9" i="19"/>
  <c r="M9" i="19" s="1"/>
  <c r="L9" i="19" l="1"/>
  <c r="K16" i="19"/>
  <c r="J16" i="19"/>
  <c r="M16" i="19" s="1"/>
  <c r="M17" i="19" l="1"/>
  <c r="L16" i="19"/>
  <c r="M10" i="19"/>
  <c r="M18" i="19" l="1"/>
</calcChain>
</file>

<file path=xl/sharedStrings.xml><?xml version="1.0" encoding="utf-8"?>
<sst xmlns="http://schemas.openxmlformats.org/spreadsheetml/2006/main" count="48" uniqueCount="30">
  <si>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</si>
  <si>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</si>
  <si>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</si>
  <si>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</si>
  <si>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</si>
  <si>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</si>
  <si>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</si>
  <si>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</si>
  <si>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ККН/ОКПД2</t>
  </si>
  <si>
    <t xml:space="preserve">ИЦИ № 1 </t>
  </si>
  <si>
    <t>ИЦИ № 2</t>
  </si>
  <si>
    <t>ИЦИ № 3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</si>
  <si>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33,33%)</t>
    </r>
  </si>
  <si>
    <t>Средняя цена</t>
  </si>
  <si>
    <r>
      <t xml:space="preserve">Для определения НМЦК использована ценовая информация </t>
    </r>
    <r>
      <rPr>
        <sz val="12"/>
        <color indexed="8"/>
        <rFont val="Times New Roman"/>
        <family val="1"/>
        <charset val="204"/>
      </rPr>
      <t>на основании п. 3.7.4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</t>
    </r>
  </si>
  <si>
    <t xml:space="preserve">Определение и обоснование НМЦК методом сопоставимых рыночных цен (анализа рынка) </t>
  </si>
  <si>
    <t>количество товара (работы, услуги)</t>
  </si>
  <si>
    <t>* значение не принято к расчету</t>
  </si>
  <si>
    <t>80.20.10.000 - Услуги систем обеспечения безопасности.</t>
  </si>
  <si>
    <t>ИТОГО 2026-2027год</t>
  </si>
  <si>
    <t>&lt;ц&gt; - средн. арифм. величина цены единицы продуции, руб.</t>
  </si>
  <si>
    <t>вх № 378  от 01.06.2026</t>
  </si>
  <si>
    <t>вх № 379  от 01.06.2026</t>
  </si>
  <si>
    <t>вх № 380  от 01.06.2026</t>
  </si>
  <si>
    <t xml:space="preserve">Руководствуясь принципом эффективности использования бюджетных средств цена договора устанавливается в соответствии с минимальной ценой из предложенных. </t>
  </si>
  <si>
    <t xml:space="preserve">г.Санкт-Петербург, ул. Карпинского, д. 16, лит. А, пом. 9-Н,18-Н,19-Н,20-Н,21-Н (Отделение скорой медицинской помощи) </t>
  </si>
  <si>
    <t xml:space="preserve">г.Санкт-Петербург, ул. Карпинского, д. 16, лит. А, пом. 9-Н,18-Н,19-Н,20-Н,21-Н (Отделение скорой медицинской помощи) 
 </t>
  </si>
  <si>
    <t>Оказание услуг по техническому обслуживанию комплексных систем обеспечения безопасности по адресу: ул. Карпинского, дом 16, литА для отделения скорой медицинской помощи Санкт-Петербургского государственного бюджетного учреждения здравоохранения "Детская городская поликлиника № 29" в 2026-2027 годах</t>
  </si>
  <si>
    <t>Оказание услуг по техническому обслуживанию комплексных систем обеспечения безопасности по адресу: ул. Карпинского, дом 16, лит А для отделения скорой медицинской помощи Санкт-Петербургского государственного бюджетного учреждения здравоохранения "Детская городская поликлиника № 29" в 2026 году</t>
  </si>
  <si>
    <t>Оказание услуг по техническому обслуживанию комплексных систем обеспечения безопасности по адресу: ул. Карпинского, дом 16, лит А для отделения скорой медицинской помощи Санкт-Петербургского государственного бюджетного учреждения здравоохранения "Детская городская поликлиника № 29" в 2027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</si>
</sst>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"/>
    <numFmt numFmtId="165" formatCode="#,##0.00000000"/>
  </numFmts>
  <fonts count="4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i/>
      <sz val="9"/>
      <color indexed="8"/>
      <name val="Arial"/>
      <family val="2"/>
      <charset val="204"/>
    </font>
    <font>
      <b/>
      <i/>
      <sz val="7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sz val="9"/>
      <color indexed="17"/>
      <name val="Arial"/>
      <family val="2"/>
      <charset val="204"/>
    </font>
    <font>
      <b/>
      <i/>
      <sz val="14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i/>
      <sz val="10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sz val="16"/>
      <color indexed="1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i/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3">
    <xf numFmtId="0" fontId="0" fillId="0" borderId="0"/>
    <xf numFmtId="0" fontId="4" fillId="2" borderId="0">
      <alignment horizontal="left" vertical="top"/>
    </xf>
    <xf numFmtId="0" fontId="4" fillId="0" borderId="0">
      <alignment horizontal="left" vertical="top"/>
    </xf>
    <xf numFmtId="0" fontId="4" fillId="2" borderId="0">
      <alignment horizontal="left" vertical="top"/>
    </xf>
    <xf numFmtId="0" fontId="4" fillId="0" borderId="0">
      <alignment horizontal="left" vertical="top"/>
    </xf>
    <xf numFmtId="0" fontId="5" fillId="2" borderId="0">
      <alignment horizontal="left" vertical="center"/>
    </xf>
    <xf numFmtId="0" fontId="6" fillId="0" borderId="0">
      <alignment horizontal="right" vertical="center"/>
    </xf>
    <xf numFmtId="0" fontId="7" fillId="2" borderId="0">
      <alignment horizontal="center" vertical="center"/>
    </xf>
    <xf numFmtId="0" fontId="8" fillId="0" borderId="0">
      <alignment horizontal="left" vertical="center"/>
    </xf>
    <xf numFmtId="0" fontId="7" fillId="2" borderId="0">
      <alignment horizontal="center" vertical="center"/>
    </xf>
    <xf numFmtId="0" fontId="8" fillId="0" borderId="0">
      <alignment horizontal="right" vertical="center"/>
    </xf>
    <xf numFmtId="0" fontId="9" fillId="2" borderId="0">
      <alignment horizontal="center" vertical="center"/>
    </xf>
    <xf numFmtId="0" fontId="6" fillId="0" borderId="0">
      <alignment horizontal="right" vertical="center"/>
    </xf>
    <xf numFmtId="0" fontId="10" fillId="2" borderId="0">
      <alignment horizontal="left" vertical="center"/>
    </xf>
    <xf numFmtId="0" fontId="6" fillId="0" borderId="0">
      <alignment horizontal="left" vertical="center"/>
    </xf>
    <xf numFmtId="0" fontId="10" fillId="2" borderId="0">
      <alignment horizontal="center" vertical="center"/>
    </xf>
    <xf numFmtId="0" fontId="6" fillId="0" borderId="0">
      <alignment horizontal="center" vertical="center"/>
    </xf>
    <xf numFmtId="0" fontId="4" fillId="2" borderId="0">
      <alignment horizontal="right" vertical="center"/>
    </xf>
    <xf numFmtId="0" fontId="4" fillId="0" borderId="0">
      <alignment horizontal="left" vertical="top"/>
    </xf>
    <xf numFmtId="0" fontId="4" fillId="2" borderId="0">
      <alignment horizontal="right" vertical="center"/>
    </xf>
    <xf numFmtId="0" fontId="4" fillId="2" borderId="0">
      <alignment horizontal="right" vertical="center"/>
    </xf>
    <xf numFmtId="0" fontId="11" fillId="2" borderId="0">
      <alignment horizontal="left" vertical="center"/>
    </xf>
    <xf numFmtId="0" fontId="12" fillId="2" borderId="0">
      <alignment horizontal="left" vertical="top"/>
    </xf>
    <xf numFmtId="0" fontId="13" fillId="0" borderId="0">
      <alignment horizontal="center" vertical="center"/>
    </xf>
    <xf numFmtId="0" fontId="11" fillId="2" borderId="0">
      <alignment horizontal="right" vertical="center"/>
    </xf>
    <xf numFmtId="0" fontId="14" fillId="2" borderId="0">
      <alignment horizontal="left" vertical="center"/>
    </xf>
    <xf numFmtId="0" fontId="15" fillId="2" borderId="0">
      <alignment horizontal="left"/>
    </xf>
    <xf numFmtId="0" fontId="16" fillId="2" borderId="0">
      <alignment horizontal="left" vertical="center"/>
    </xf>
    <xf numFmtId="0" fontId="17" fillId="2" borderId="0">
      <alignment horizontal="right" vertical="center"/>
    </xf>
    <xf numFmtId="0" fontId="10" fillId="2" borderId="0">
      <alignment horizontal="center" vertical="center"/>
    </xf>
    <xf numFmtId="0" fontId="18" fillId="2" borderId="0">
      <alignment horizontal="right" vertical="center"/>
    </xf>
    <xf numFmtId="0" fontId="18" fillId="2" borderId="0">
      <alignment horizontal="right" vertical="center"/>
    </xf>
    <xf numFmtId="0" fontId="19" fillId="2" borderId="0">
      <alignment horizontal="right" vertical="center"/>
    </xf>
    <xf numFmtId="0" fontId="20" fillId="2" borderId="0">
      <alignment horizontal="left"/>
    </xf>
    <xf numFmtId="0" fontId="10" fillId="2" borderId="0">
      <alignment horizontal="left" vertical="center"/>
    </xf>
    <xf numFmtId="0" fontId="21" fillId="0" borderId="0">
      <alignment horizontal="left" vertical="top"/>
    </xf>
    <xf numFmtId="0" fontId="7" fillId="2" borderId="0">
      <alignment horizontal="left" vertical="top"/>
    </xf>
    <xf numFmtId="0" fontId="22" fillId="2" borderId="0">
      <alignment horizontal="left" vertical="top"/>
    </xf>
    <xf numFmtId="0" fontId="14" fillId="2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7" fillId="0" borderId="0">
      <alignment horizontal="left" vertical="top"/>
    </xf>
    <xf numFmtId="0" fontId="23" fillId="2" borderId="0">
      <alignment horizontal="center" vertical="center"/>
    </xf>
    <xf numFmtId="0" fontId="4" fillId="0" borderId="0">
      <alignment horizontal="center" vertical="center"/>
    </xf>
    <xf numFmtId="0" fontId="4" fillId="2" borderId="0">
      <alignment horizontal="left" vertical="center"/>
    </xf>
    <xf numFmtId="0" fontId="4" fillId="0" borderId="0">
      <alignment horizontal="left" vertical="center"/>
    </xf>
    <xf numFmtId="0" fontId="4" fillId="2" borderId="0">
      <alignment horizontal="left" vertical="center"/>
    </xf>
    <xf numFmtId="0" fontId="4" fillId="0" borderId="0">
      <alignment horizontal="right" vertical="center"/>
    </xf>
    <xf numFmtId="0" fontId="4" fillId="2" borderId="0">
      <alignment horizontal="center" vertical="center"/>
    </xf>
    <xf numFmtId="0" fontId="4" fillId="0" borderId="0">
      <alignment horizontal="right" vertical="center"/>
    </xf>
    <xf numFmtId="0" fontId="15" fillId="2" borderId="0">
      <alignment horizontal="left" vertical="center"/>
    </xf>
    <xf numFmtId="0" fontId="4" fillId="0" borderId="0">
      <alignment horizontal="right" vertical="top"/>
    </xf>
    <xf numFmtId="0" fontId="8" fillId="2" borderId="0">
      <alignment horizontal="left" vertical="center"/>
    </xf>
  </cellStyleXfs>
  <cellXfs count="77">
    <xf numFmtId="0" fontId="0" fillId="0" borderId="0" xfId="0"/>
    <xf numFmtId="0" fontId="26" fillId="0" borderId="0" xfId="0" applyFont="1" applyAlignment="1">
      <alignment vertical="center" wrapText="1"/>
    </xf>
    <xf numFmtId="4" fontId="26" fillId="0" borderId="0" xfId="0" applyNumberFormat="1" applyFont="1" applyAlignment="1">
      <alignment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9" fillId="0" borderId="0" xfId="0" applyFont="1"/>
    <xf numFmtId="0" fontId="2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4" fontId="0" fillId="0" borderId="0" xfId="0" applyNumberFormat="1" applyAlignment="1">
      <alignment horizontal="center" vertical="center"/>
    </xf>
    <xf numFmtId="4" fontId="29" fillId="0" borderId="0" xfId="0" applyNumberFormat="1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4" fontId="26" fillId="4" borderId="0" xfId="0" applyNumberFormat="1" applyFont="1" applyFill="1" applyBorder="1" applyAlignment="1">
      <alignment horizontal="center" vertical="center"/>
    </xf>
    <xf numFmtId="165" fontId="26" fillId="0" borderId="0" xfId="0" applyNumberFormat="1" applyFont="1" applyAlignment="1">
      <alignment horizontal="center" vertical="center"/>
    </xf>
    <xf numFmtId="165" fontId="30" fillId="0" borderId="0" xfId="0" applyNumberFormat="1" applyFont="1" applyAlignment="1">
      <alignment horizontal="center" vertical="center"/>
    </xf>
    <xf numFmtId="0" fontId="29" fillId="0" borderId="0" xfId="0" applyFont="1" applyAlignment="1">
      <alignment vertical="center"/>
    </xf>
    <xf numFmtId="0" fontId="33" fillId="0" borderId="1" xfId="0" applyFont="1" applyBorder="1" applyAlignment="1">
      <alignment horizontal="center" vertical="center" wrapText="1"/>
    </xf>
    <xf numFmtId="4" fontId="26" fillId="0" borderId="0" xfId="0" applyNumberFormat="1" applyFont="1" applyAlignment="1">
      <alignment vertical="center"/>
    </xf>
    <xf numFmtId="4" fontId="31" fillId="0" borderId="0" xfId="0" applyNumberFormat="1" applyFont="1" applyAlignment="1">
      <alignment vertical="center"/>
    </xf>
    <xf numFmtId="4" fontId="31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vertical="center" wrapText="1"/>
    </xf>
    <xf numFmtId="4" fontId="29" fillId="0" borderId="0" xfId="0" applyNumberFormat="1" applyFont="1"/>
    <xf numFmtId="0" fontId="26" fillId="0" borderId="1" xfId="0" applyFont="1" applyFill="1" applyBorder="1" applyAlignment="1">
      <alignment horizontal="center" vertical="center" wrapText="1"/>
    </xf>
    <xf numFmtId="4" fontId="0" fillId="0" borderId="0" xfId="0" applyNumberFormat="1"/>
    <xf numFmtId="0" fontId="36" fillId="3" borderId="1" xfId="0" applyFont="1" applyFill="1" applyBorder="1" applyAlignment="1">
      <alignment horizontal="center" vertical="center" wrapText="1"/>
    </xf>
    <xf numFmtId="4" fontId="36" fillId="3" borderId="1" xfId="0" applyNumberFormat="1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4" fontId="36" fillId="3" borderId="7" xfId="0" applyNumberFormat="1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2" fontId="28" fillId="3" borderId="1" xfId="0" applyNumberFormat="1" applyFont="1" applyFill="1" applyBorder="1" applyAlignment="1">
      <alignment horizontal="center" vertical="center" wrapText="1"/>
    </xf>
    <xf numFmtId="3" fontId="39" fillId="0" borderId="1" xfId="0" applyNumberFormat="1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horizontal="center" vertical="center" wrapText="1"/>
    </xf>
    <xf numFmtId="164" fontId="28" fillId="0" borderId="1" xfId="0" applyNumberFormat="1" applyFont="1" applyFill="1" applyBorder="1" applyAlignment="1">
      <alignment horizontal="center" vertical="center" wrapText="1"/>
    </xf>
    <xf numFmtId="10" fontId="28" fillId="0" borderId="1" xfId="0" applyNumberFormat="1" applyFont="1" applyFill="1" applyBorder="1" applyAlignment="1">
      <alignment horizontal="center" vertical="center" wrapText="1"/>
    </xf>
    <xf numFmtId="4" fontId="28" fillId="3" borderId="1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7" fillId="0" borderId="0" xfId="0" applyFont="1" applyFill="1" applyAlignment="1">
      <alignment horizontal="left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top" wrapText="1"/>
    </xf>
    <xf numFmtId="4" fontId="31" fillId="0" borderId="1" xfId="0" applyNumberFormat="1" applyFont="1" applyFill="1" applyBorder="1" applyAlignment="1">
      <alignment horizontal="center" vertical="top" wrapText="1"/>
    </xf>
    <xf numFmtId="0" fontId="31" fillId="3" borderId="1" xfId="0" applyFont="1" applyFill="1" applyBorder="1" applyAlignment="1">
      <alignment horizontal="center" vertical="center" wrapText="1"/>
    </xf>
    <xf numFmtId="0" fontId="31" fillId="3" borderId="2" xfId="0" applyFont="1" applyFill="1" applyBorder="1" applyAlignment="1">
      <alignment horizontal="center" vertical="center" wrapText="1"/>
    </xf>
    <xf numFmtId="0" fontId="3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top" wrapText="1"/>
    </xf>
    <xf numFmtId="0" fontId="32" fillId="0" borderId="4" xfId="0" applyFont="1" applyBorder="1" applyAlignment="1">
      <alignment horizontal="center" vertical="center" wrapText="1"/>
    </xf>
    <xf numFmtId="0" fontId="26" fillId="0" borderId="8" xfId="0" applyFont="1" applyBorder="1" applyAlignment="1">
      <alignment vertical="center" wrapText="1"/>
    </xf>
    <xf numFmtId="0" fontId="0" fillId="0" borderId="8" xfId="0" applyBorder="1" applyAlignment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4" fillId="0" borderId="0" xfId="0" applyFont="1" applyAlignment="1">
      <alignment horizontal="center" wrapText="1"/>
    </xf>
    <xf numFmtId="0" fontId="24" fillId="0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7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37" fillId="0" borderId="7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center" vertical="center" wrapText="1"/>
    </xf>
    <xf numFmtId="4" fontId="28" fillId="3" borderId="7" xfId="0" applyNumberFormat="1" applyFont="1" applyFill="1" applyBorder="1" applyAlignment="1">
      <alignment horizontal="center" vertical="center" wrapText="1"/>
    </xf>
  </cellXfs>
  <cellStyles count="53">
    <cellStyle name="S0" xfId="1" xr:uid="{00000000-0005-0000-0000-000000000000}"/>
    <cellStyle name="S0 2" xfId="2" xr:uid="{00000000-0005-0000-0000-000001000000}"/>
    <cellStyle name="S1" xfId="3" xr:uid="{00000000-0005-0000-0000-000002000000}"/>
    <cellStyle name="S1 2" xfId="4" xr:uid="{00000000-0005-0000-0000-000003000000}"/>
    <cellStyle name="S10" xfId="5" xr:uid="{00000000-0005-0000-0000-000004000000}"/>
    <cellStyle name="S10 2" xfId="6" xr:uid="{00000000-0005-0000-0000-000005000000}"/>
    <cellStyle name="S11" xfId="7" xr:uid="{00000000-0005-0000-0000-000006000000}"/>
    <cellStyle name="S11 2" xfId="8" xr:uid="{00000000-0005-0000-0000-000007000000}"/>
    <cellStyle name="S12" xfId="9" xr:uid="{00000000-0005-0000-0000-000008000000}"/>
    <cellStyle name="S12 2" xfId="10" xr:uid="{00000000-0005-0000-0000-000009000000}"/>
    <cellStyle name="S13" xfId="11" xr:uid="{00000000-0005-0000-0000-00000A000000}"/>
    <cellStyle name="S13 2" xfId="12" xr:uid="{00000000-0005-0000-0000-00000B000000}"/>
    <cellStyle name="S14" xfId="13" xr:uid="{00000000-0005-0000-0000-00000C000000}"/>
    <cellStyle name="S14 2" xfId="14" xr:uid="{00000000-0005-0000-0000-00000D000000}"/>
    <cellStyle name="S15" xfId="15" xr:uid="{00000000-0005-0000-0000-00000E000000}"/>
    <cellStyle name="S15 2" xfId="16" xr:uid="{00000000-0005-0000-0000-00000F000000}"/>
    <cellStyle name="S16" xfId="17" xr:uid="{00000000-0005-0000-0000-000010000000}"/>
    <cellStyle name="S16 2" xfId="18" xr:uid="{00000000-0005-0000-0000-000011000000}"/>
    <cellStyle name="S17" xfId="19" xr:uid="{00000000-0005-0000-0000-000012000000}"/>
    <cellStyle name="S18" xfId="20" xr:uid="{00000000-0005-0000-0000-000013000000}"/>
    <cellStyle name="S19" xfId="21" xr:uid="{00000000-0005-0000-0000-000014000000}"/>
    <cellStyle name="S2" xfId="22" xr:uid="{00000000-0005-0000-0000-000015000000}"/>
    <cellStyle name="S2 2" xfId="23" xr:uid="{00000000-0005-0000-0000-000016000000}"/>
    <cellStyle name="S20" xfId="24" xr:uid="{00000000-0005-0000-0000-000017000000}"/>
    <cellStyle name="S21" xfId="25" xr:uid="{00000000-0005-0000-0000-000018000000}"/>
    <cellStyle name="S22" xfId="26" xr:uid="{00000000-0005-0000-0000-000019000000}"/>
    <cellStyle name="S23" xfId="27" xr:uid="{00000000-0005-0000-0000-00001A000000}"/>
    <cellStyle name="S24" xfId="28" xr:uid="{00000000-0005-0000-0000-00001B000000}"/>
    <cellStyle name="S25" xfId="29" xr:uid="{00000000-0005-0000-0000-00001C000000}"/>
    <cellStyle name="S26" xfId="30" xr:uid="{00000000-0005-0000-0000-00001D000000}"/>
    <cellStyle name="S27" xfId="31" xr:uid="{00000000-0005-0000-0000-00001E000000}"/>
    <cellStyle name="S28" xfId="32" xr:uid="{00000000-0005-0000-0000-00001F000000}"/>
    <cellStyle name="S29" xfId="33" xr:uid="{00000000-0005-0000-0000-000020000000}"/>
    <cellStyle name="S3" xfId="34" xr:uid="{00000000-0005-0000-0000-000021000000}"/>
    <cellStyle name="S3 2" xfId="35" xr:uid="{00000000-0005-0000-0000-000022000000}"/>
    <cellStyle name="S30" xfId="36" xr:uid="{00000000-0005-0000-0000-000023000000}"/>
    <cellStyle name="S31" xfId="37" xr:uid="{00000000-0005-0000-0000-000024000000}"/>
    <cellStyle name="S32" xfId="38" xr:uid="{00000000-0005-0000-0000-000025000000}"/>
    <cellStyle name="S33" xfId="39" xr:uid="{00000000-0005-0000-0000-000026000000}"/>
    <cellStyle name="S34" xfId="40" xr:uid="{00000000-0005-0000-0000-000027000000}"/>
    <cellStyle name="S35" xfId="41" xr:uid="{00000000-0005-0000-0000-000028000000}"/>
    <cellStyle name="S4" xfId="42" xr:uid="{00000000-0005-0000-0000-000029000000}"/>
    <cellStyle name="S4 2" xfId="43" xr:uid="{00000000-0005-0000-0000-00002A000000}"/>
    <cellStyle name="S5" xfId="44" xr:uid="{00000000-0005-0000-0000-00002B000000}"/>
    <cellStyle name="S5 2" xfId="45" xr:uid="{00000000-0005-0000-0000-00002C000000}"/>
    <cellStyle name="S6" xfId="46" xr:uid="{00000000-0005-0000-0000-00002D000000}"/>
    <cellStyle name="S6 2" xfId="47" xr:uid="{00000000-0005-0000-0000-00002E000000}"/>
    <cellStyle name="S7" xfId="48" xr:uid="{00000000-0005-0000-0000-00002F000000}"/>
    <cellStyle name="S7 2" xfId="49" xr:uid="{00000000-0005-0000-0000-000030000000}"/>
    <cellStyle name="S8" xfId="50" xr:uid="{00000000-0005-0000-0000-000031000000}"/>
    <cellStyle name="S8 2" xfId="51" xr:uid="{00000000-0005-0000-0000-000032000000}"/>
    <cellStyle name="S9" xfId="52" xr:uid="{00000000-0005-0000-0000-000033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</xdr:colOff>
      <xdr:row>6</xdr:row>
      <xdr:rowOff>114300</xdr:rowOff>
    </xdr:from>
    <xdr:to>
      <xdr:col>10</xdr:col>
      <xdr:colOff>847725</xdr:colOff>
      <xdr:row>6</xdr:row>
      <xdr:rowOff>656167</xdr:rowOff>
    </xdr:to>
    <xdr:pic>
      <xdr:nvPicPr>
        <xdr:cNvPr id="102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86625" y="2562225"/>
          <a:ext cx="8382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143934</xdr:colOff>
      <xdr:row>6</xdr:row>
      <xdr:rowOff>422275</xdr:rowOff>
    </xdr:from>
    <xdr:to>
      <xdr:col>11</xdr:col>
      <xdr:colOff>867834</xdr:colOff>
      <xdr:row>7</xdr:row>
      <xdr:rowOff>33866</xdr:rowOff>
    </xdr:to>
    <xdr:pic>
      <xdr:nvPicPr>
        <xdr:cNvPr id="102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01767" y="3639608"/>
          <a:ext cx="7239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5</xdr:row>
      <xdr:rowOff>257175</xdr:rowOff>
    </xdr:from>
    <xdr:to>
      <xdr:col>12</xdr:col>
      <xdr:colOff>1066800</xdr:colOff>
      <xdr:row>6</xdr:row>
      <xdr:rowOff>552450</xdr:rowOff>
    </xdr:to>
    <xdr:pic>
      <xdr:nvPicPr>
        <xdr:cNvPr id="102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/>
        <a:stretch>
          <a:fillRect/>
        </a:stretch>
      </xdr:blipFill>
      <xdr:spPr bwMode="auto">
        <a:xfrm>
          <a:off x="9467850" y="2447925"/>
          <a:ext cx="9715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171450</xdr:colOff>
      <xdr:row>4</xdr:row>
      <xdr:rowOff>85725</xdr:rowOff>
    </xdr:from>
    <xdr:to>
      <xdr:col>12</xdr:col>
      <xdr:colOff>628650</xdr:colOff>
      <xdr:row>4</xdr:row>
      <xdr:rowOff>342900</xdr:rowOff>
    </xdr:to>
    <xdr:pic>
      <xdr:nvPicPr>
        <xdr:cNvPr id="1029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 r="56836" b="28496"/>
        <a:stretch>
          <a:fillRect/>
        </a:stretch>
      </xdr:blipFill>
      <xdr:spPr bwMode="auto">
        <a:xfrm>
          <a:off x="9544050" y="167640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9525</xdr:colOff>
      <xdr:row>13</xdr:row>
      <xdr:rowOff>114300</xdr:rowOff>
    </xdr:from>
    <xdr:to>
      <xdr:col>10</xdr:col>
      <xdr:colOff>847725</xdr:colOff>
      <xdr:row>13</xdr:row>
      <xdr:rowOff>338666</xdr:rowOff>
    </xdr:to>
    <xdr:pic>
      <xdr:nvPicPr>
        <xdr:cNvPr id="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01442" y="6294967"/>
          <a:ext cx="838200" cy="2243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38100</xdr:colOff>
      <xdr:row>13</xdr:row>
      <xdr:rowOff>295275</xdr:rowOff>
    </xdr:from>
    <xdr:to>
      <xdr:col>11</xdr:col>
      <xdr:colOff>762000</xdr:colOff>
      <xdr:row>13</xdr:row>
      <xdr:rowOff>295275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3512608"/>
          <a:ext cx="7239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12</xdr:row>
      <xdr:rowOff>257175</xdr:rowOff>
    </xdr:from>
    <xdr:to>
      <xdr:col>12</xdr:col>
      <xdr:colOff>1066800</xdr:colOff>
      <xdr:row>13</xdr:row>
      <xdr:rowOff>194734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/>
        <a:stretch>
          <a:fillRect/>
        </a:stretch>
      </xdr:blipFill>
      <xdr:spPr bwMode="auto">
        <a:xfrm>
          <a:off x="9482667" y="3220508"/>
          <a:ext cx="971550" cy="54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171450</xdr:colOff>
      <xdr:row>11</xdr:row>
      <xdr:rowOff>85725</xdr:rowOff>
    </xdr:from>
    <xdr:to>
      <xdr:col>12</xdr:col>
      <xdr:colOff>628650</xdr:colOff>
      <xdr:row>11</xdr:row>
      <xdr:rowOff>190500</xdr:rowOff>
    </xdr:to>
    <xdr:pic>
      <xdr:nvPicPr>
        <xdr:cNvPr id="9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 r="56836" b="28496"/>
        <a:stretch>
          <a:fillRect/>
        </a:stretch>
      </xdr:blipFill>
      <xdr:spPr bwMode="auto">
        <a:xfrm>
          <a:off x="9558867" y="2445808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T25"/>
  <sheetViews>
    <sheetView tabSelected="1" view="pageBreakPreview" topLeftCell="A16" zoomScale="90" zoomScaleNormal="90" zoomScaleSheetLayoutView="90" workbookViewId="0">
      <selection activeCell="E16" sqref="E16"/>
    </sheetView>
  </sheetViews>
  <sheetFormatPr defaultRowHeight="15" x14ac:dyDescent="0.25"/>
  <cols>
    <col min="1" max="1" width="4.5703125" bestFit="1" customWidth="1"/>
    <col min="2" max="2" width="18.85546875" customWidth="1"/>
    <col min="3" max="3" width="13.42578125" customWidth="1"/>
    <col min="4" max="4" width="21.140625" style="4" customWidth="1"/>
    <col min="5" max="5" width="14.7109375" customWidth="1"/>
    <col min="6" max="6" width="11.7109375" customWidth="1"/>
    <col min="7" max="7" width="14.28515625" customWidth="1"/>
    <col min="8" max="8" width="8.85546875" customWidth="1"/>
    <col min="9" max="9" width="8.5703125" customWidth="1"/>
    <col min="10" max="10" width="13.5703125" customWidth="1"/>
    <col min="11" max="11" width="16.28515625" customWidth="1"/>
    <col min="12" max="12" width="15.140625" customWidth="1"/>
    <col min="13" max="13" width="18" customWidth="1"/>
    <col min="14" max="14" width="15.85546875" customWidth="1"/>
    <col min="15" max="16" width="24" customWidth="1"/>
    <col min="18" max="18" width="16.28515625" style="11" customWidth="1"/>
    <col min="19" max="19" width="16.140625" style="7" customWidth="1"/>
    <col min="20" max="20" width="18.7109375" customWidth="1"/>
  </cols>
  <sheetData>
    <row r="1" spans="1:20" ht="77.25" customHeight="1" x14ac:dyDescent="0.3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0" ht="27" customHeight="1" x14ac:dyDescent="0.25">
      <c r="A2" s="42" t="s">
        <v>15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20" ht="65.25" customHeight="1" x14ac:dyDescent="0.25">
      <c r="A3" s="43" t="s">
        <v>14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20" ht="16.5" customHeight="1" x14ac:dyDescent="0.25">
      <c r="A4" s="41">
        <v>2026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1:20" ht="47.25" customHeight="1" x14ac:dyDescent="0.25">
      <c r="A5" s="57" t="s">
        <v>0</v>
      </c>
      <c r="B5" s="57"/>
      <c r="C5" s="48" t="s">
        <v>8</v>
      </c>
      <c r="D5" s="54" t="s">
        <v>3</v>
      </c>
      <c r="E5" s="53" t="s">
        <v>7</v>
      </c>
      <c r="F5" s="53"/>
      <c r="G5" s="53"/>
      <c r="H5" s="53" t="s">
        <v>16</v>
      </c>
      <c r="I5" s="70" t="s">
        <v>4</v>
      </c>
      <c r="J5" s="59" t="s">
        <v>2</v>
      </c>
      <c r="K5" s="59"/>
      <c r="L5" s="59"/>
      <c r="M5" s="21" t="s">
        <v>6</v>
      </c>
    </row>
    <row r="6" spans="1:20" ht="20.25" customHeight="1" x14ac:dyDescent="0.25">
      <c r="A6" s="58"/>
      <c r="B6" s="58"/>
      <c r="C6" s="49"/>
      <c r="D6" s="55"/>
      <c r="E6" s="18" t="s">
        <v>9</v>
      </c>
      <c r="F6" s="18" t="s">
        <v>10</v>
      </c>
      <c r="G6" s="18" t="s">
        <v>11</v>
      </c>
      <c r="H6" s="53"/>
      <c r="I6" s="53"/>
      <c r="J6" s="51" t="s">
        <v>20</v>
      </c>
      <c r="K6" s="60" t="s">
        <v>1</v>
      </c>
      <c r="L6" s="69" t="s">
        <v>12</v>
      </c>
      <c r="M6" s="22"/>
      <c r="S6" s="11"/>
      <c r="T6" s="11"/>
    </row>
    <row r="7" spans="1:20" ht="58.5" customHeight="1" x14ac:dyDescent="0.25">
      <c r="A7" s="56"/>
      <c r="B7" s="61"/>
      <c r="C7" s="50"/>
      <c r="D7" s="56"/>
      <c r="E7" s="24" t="s">
        <v>21</v>
      </c>
      <c r="F7" s="24" t="s">
        <v>22</v>
      </c>
      <c r="G7" s="24" t="s">
        <v>23</v>
      </c>
      <c r="H7" s="53"/>
      <c r="I7" s="53"/>
      <c r="J7" s="52"/>
      <c r="K7" s="60"/>
      <c r="L7" s="69"/>
      <c r="M7" s="22"/>
      <c r="S7" s="8"/>
      <c r="T7" s="6"/>
    </row>
    <row r="8" spans="1:20" s="4" customFormat="1" ht="15.75" customHeight="1" x14ac:dyDescent="0.2">
      <c r="A8" s="3">
        <v>1</v>
      </c>
      <c r="B8" s="3"/>
      <c r="C8" s="3">
        <v>2</v>
      </c>
      <c r="D8" s="3">
        <v>3</v>
      </c>
      <c r="E8" s="3">
        <v>4</v>
      </c>
      <c r="F8" s="3">
        <v>5</v>
      </c>
      <c r="G8" s="3">
        <v>6</v>
      </c>
      <c r="H8" s="3">
        <v>8</v>
      </c>
      <c r="I8" s="3">
        <v>10</v>
      </c>
      <c r="J8" s="3">
        <v>11</v>
      </c>
      <c r="K8" s="3">
        <v>12</v>
      </c>
      <c r="L8" s="3">
        <v>13</v>
      </c>
      <c r="M8" s="3">
        <v>14</v>
      </c>
      <c r="O8" s="17"/>
      <c r="P8" s="17"/>
      <c r="R8" s="12"/>
      <c r="S8" s="12"/>
      <c r="T8" s="12"/>
    </row>
    <row r="9" spans="1:20" s="5" customFormat="1" ht="270.75" thickBot="1" x14ac:dyDescent="0.25">
      <c r="A9" s="3">
        <v>1</v>
      </c>
      <c r="B9" s="32" t="s">
        <v>28</v>
      </c>
      <c r="C9" s="34" t="s">
        <v>18</v>
      </c>
      <c r="D9" s="33" t="s">
        <v>26</v>
      </c>
      <c r="E9" s="35">
        <v>5000</v>
      </c>
      <c r="F9" s="35">
        <v>5500</v>
      </c>
      <c r="G9" s="35">
        <v>6000</v>
      </c>
      <c r="H9" s="36">
        <v>7</v>
      </c>
      <c r="I9" s="3">
        <v>3</v>
      </c>
      <c r="J9" s="37">
        <f t="shared" ref="J9" si="0">ROUND(SUM(E9:G9)/I9,2)</f>
        <v>5500</v>
      </c>
      <c r="K9" s="38">
        <f t="shared" ref="K9" si="1">STDEV(E9:G9)</f>
        <v>500</v>
      </c>
      <c r="L9" s="39">
        <f t="shared" ref="L9" si="2">K9/J9</f>
        <v>9.0899999999999995E-2</v>
      </c>
      <c r="M9" s="40">
        <f t="shared" ref="M9" si="3">H9*J9</f>
        <v>38500</v>
      </c>
      <c r="N9" s="19"/>
      <c r="O9" s="15"/>
      <c r="P9" s="15"/>
      <c r="Q9" s="23"/>
      <c r="R9" s="13"/>
      <c r="S9" s="9"/>
      <c r="T9" s="14"/>
    </row>
    <row r="10" spans="1:20" s="5" customFormat="1" x14ac:dyDescent="0.2">
      <c r="A10" s="44" t="s">
        <v>13</v>
      </c>
      <c r="B10" s="45"/>
      <c r="C10" s="45"/>
      <c r="D10" s="45"/>
      <c r="E10" s="45"/>
      <c r="F10" s="45"/>
      <c r="G10" s="45"/>
      <c r="H10" s="45"/>
      <c r="I10" s="45"/>
      <c r="J10" s="46"/>
      <c r="K10" s="47"/>
      <c r="L10" s="46"/>
      <c r="M10" s="27">
        <f>SUM(M9:M9)</f>
        <v>38500</v>
      </c>
      <c r="N10" s="19"/>
      <c r="O10" s="15"/>
      <c r="P10" s="15"/>
      <c r="Q10" s="23"/>
      <c r="R10" s="13"/>
      <c r="S10" s="9"/>
      <c r="T10" s="14"/>
    </row>
    <row r="11" spans="1:20" s="5" customFormat="1" ht="15.75" x14ac:dyDescent="0.2">
      <c r="A11" s="72">
        <v>2027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4"/>
      <c r="N11" s="19"/>
      <c r="O11" s="15"/>
      <c r="P11" s="15"/>
      <c r="Q11" s="23"/>
      <c r="R11" s="13"/>
      <c r="S11" s="9"/>
      <c r="T11" s="14"/>
    </row>
    <row r="12" spans="1:20" s="5" customFormat="1" ht="37.5" customHeight="1" x14ac:dyDescent="0.2">
      <c r="A12" s="57" t="s">
        <v>0</v>
      </c>
      <c r="B12" s="57"/>
      <c r="C12" s="48" t="s">
        <v>8</v>
      </c>
      <c r="D12" s="71" t="s">
        <v>3</v>
      </c>
      <c r="E12" s="53" t="s">
        <v>7</v>
      </c>
      <c r="F12" s="53"/>
      <c r="G12" s="53"/>
      <c r="H12" s="53" t="s">
        <v>16</v>
      </c>
      <c r="I12" s="70" t="s">
        <v>4</v>
      </c>
      <c r="J12" s="59" t="s">
        <v>2</v>
      </c>
      <c r="K12" s="59"/>
      <c r="L12" s="59"/>
      <c r="M12" s="21" t="s">
        <v>6</v>
      </c>
      <c r="N12" s="19"/>
      <c r="O12" s="15"/>
      <c r="P12" s="15"/>
      <c r="Q12" s="23"/>
      <c r="R12" s="13"/>
      <c r="S12" s="9"/>
      <c r="T12" s="14"/>
    </row>
    <row r="13" spans="1:20" s="5" customFormat="1" ht="19.5" customHeight="1" x14ac:dyDescent="0.2">
      <c r="A13" s="58"/>
      <c r="B13" s="58"/>
      <c r="C13" s="49"/>
      <c r="D13" s="55"/>
      <c r="E13" s="18" t="s">
        <v>9</v>
      </c>
      <c r="F13" s="18" t="s">
        <v>10</v>
      </c>
      <c r="G13" s="18" t="s">
        <v>11</v>
      </c>
      <c r="H13" s="53"/>
      <c r="I13" s="53"/>
      <c r="J13" s="52" t="s">
        <v>5</v>
      </c>
      <c r="K13" s="60" t="s">
        <v>1</v>
      </c>
      <c r="L13" s="69" t="s">
        <v>12</v>
      </c>
      <c r="M13" s="22"/>
      <c r="N13" s="19"/>
      <c r="O13" s="15"/>
      <c r="P13" s="15"/>
      <c r="Q13" s="23"/>
      <c r="R13" s="13"/>
      <c r="S13" s="9"/>
      <c r="T13" s="14"/>
    </row>
    <row r="14" spans="1:20" s="5" customFormat="1" ht="45" x14ac:dyDescent="0.2">
      <c r="A14" s="56"/>
      <c r="B14" s="61"/>
      <c r="C14" s="50"/>
      <c r="D14" s="56"/>
      <c r="E14" s="24" t="s">
        <v>21</v>
      </c>
      <c r="F14" s="24" t="s">
        <v>22</v>
      </c>
      <c r="G14" s="24" t="s">
        <v>23</v>
      </c>
      <c r="H14" s="53"/>
      <c r="I14" s="53"/>
      <c r="J14" s="52"/>
      <c r="K14" s="60"/>
      <c r="L14" s="69"/>
      <c r="M14" s="22"/>
      <c r="N14" s="19"/>
      <c r="O14" s="15"/>
      <c r="P14" s="15"/>
      <c r="Q14" s="23"/>
      <c r="R14" s="13"/>
      <c r="S14" s="9"/>
      <c r="T14" s="14"/>
    </row>
    <row r="15" spans="1:20" s="5" customFormat="1" x14ac:dyDescent="0.2">
      <c r="A15" s="3">
        <v>1</v>
      </c>
      <c r="B15" s="3"/>
      <c r="C15" s="3">
        <v>2</v>
      </c>
      <c r="D15" s="3">
        <v>3</v>
      </c>
      <c r="E15" s="3">
        <v>4</v>
      </c>
      <c r="F15" s="3">
        <v>5</v>
      </c>
      <c r="G15" s="3">
        <v>6</v>
      </c>
      <c r="H15" s="3">
        <v>8</v>
      </c>
      <c r="I15" s="3">
        <v>10</v>
      </c>
      <c r="J15" s="3">
        <v>11</v>
      </c>
      <c r="K15" s="3">
        <v>12</v>
      </c>
      <c r="L15" s="3">
        <v>13</v>
      </c>
      <c r="M15" s="3">
        <v>14</v>
      </c>
      <c r="N15" s="19"/>
      <c r="O15" s="15"/>
      <c r="P15" s="15"/>
      <c r="Q15" s="23"/>
      <c r="R15" s="13"/>
      <c r="S15" s="9"/>
      <c r="T15" s="14"/>
    </row>
    <row r="16" spans="1:20" s="5" customFormat="1" ht="270.75" thickBot="1" x14ac:dyDescent="0.25">
      <c r="A16" s="26">
        <v>2</v>
      </c>
      <c r="B16" s="32" t="s">
        <v>29</v>
      </c>
      <c r="C16" s="34" t="s">
        <v>18</v>
      </c>
      <c r="D16" s="33" t="s">
        <v>25</v>
      </c>
      <c r="E16" s="35">
        <v>5000</v>
      </c>
      <c r="F16" s="35">
        <v>5500</v>
      </c>
      <c r="G16" s="35">
        <v>6000</v>
      </c>
      <c r="H16" s="36">
        <v>12</v>
      </c>
      <c r="I16" s="3">
        <v>3</v>
      </c>
      <c r="J16" s="37">
        <f>ROUND(SUM(E16:G16)/I16,2)</f>
        <v>5500</v>
      </c>
      <c r="K16" s="38">
        <f>STDEV(E16:G16)</f>
        <v>500</v>
      </c>
      <c r="L16" s="39">
        <f>K16/J16</f>
        <v>9.0899999999999995E-2</v>
      </c>
      <c r="M16" s="40">
        <f>H16*J16</f>
        <v>66000</v>
      </c>
      <c r="N16" s="19"/>
      <c r="O16" s="15"/>
      <c r="P16" s="15"/>
      <c r="Q16" s="23"/>
      <c r="R16" s="13"/>
      <c r="S16" s="9"/>
      <c r="T16" s="14"/>
    </row>
    <row r="17" spans="1:20" s="5" customFormat="1" x14ac:dyDescent="0.2">
      <c r="A17" s="44" t="s">
        <v>13</v>
      </c>
      <c r="B17" s="45"/>
      <c r="C17" s="45"/>
      <c r="D17" s="45"/>
      <c r="E17" s="45"/>
      <c r="F17" s="45"/>
      <c r="G17" s="45"/>
      <c r="H17" s="45"/>
      <c r="I17" s="45"/>
      <c r="J17" s="46"/>
      <c r="K17" s="47"/>
      <c r="L17" s="46"/>
      <c r="M17" s="27">
        <f>SUM(M16:M16)</f>
        <v>66000</v>
      </c>
      <c r="N17" s="19"/>
      <c r="O17" s="15"/>
      <c r="P17" s="15"/>
      <c r="Q17" s="23"/>
      <c r="R17" s="13"/>
      <c r="S17" s="9"/>
      <c r="T17" s="14"/>
    </row>
    <row r="18" spans="1:20" s="5" customFormat="1" x14ac:dyDescent="0.2">
      <c r="A18" s="29"/>
      <c r="B18" s="45" t="s">
        <v>19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30">
        <f>M10+M17</f>
        <v>104500</v>
      </c>
      <c r="N18" s="19"/>
      <c r="O18" s="15"/>
      <c r="P18" s="15"/>
      <c r="Q18" s="23"/>
      <c r="R18" s="13"/>
      <c r="S18" s="9"/>
      <c r="T18" s="14"/>
    </row>
    <row r="19" spans="1:20" s="5" customFormat="1" ht="15.75" x14ac:dyDescent="0.2">
      <c r="A19" s="29"/>
      <c r="B19" s="75" t="s">
        <v>24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6">
        <v>90000</v>
      </c>
      <c r="N19" s="19"/>
      <c r="O19" s="15"/>
      <c r="P19" s="15"/>
      <c r="Q19" s="23"/>
      <c r="R19" s="13"/>
      <c r="S19" s="9"/>
      <c r="T19" s="14"/>
    </row>
    <row r="20" spans="1:20" s="5" customFormat="1" x14ac:dyDescent="0.2">
      <c r="A20" s="29"/>
      <c r="B20" s="31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30"/>
      <c r="N20" s="19"/>
      <c r="O20" s="15"/>
      <c r="P20" s="15"/>
      <c r="Q20" s="23"/>
      <c r="R20" s="13"/>
      <c r="S20" s="9"/>
      <c r="T20" s="14"/>
    </row>
    <row r="21" spans="1:20" s="5" customFormat="1" x14ac:dyDescent="0.2">
      <c r="A21" s="29"/>
      <c r="B21" s="31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30"/>
      <c r="N21" s="19"/>
      <c r="O21" s="15"/>
      <c r="P21" s="15"/>
      <c r="Q21" s="23"/>
      <c r="R21" s="13"/>
      <c r="S21" s="9"/>
      <c r="T21" s="14"/>
    </row>
    <row r="22" spans="1:20" s="5" customFormat="1" x14ac:dyDescent="0.2">
      <c r="A22" s="29"/>
      <c r="B22" s="31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30"/>
      <c r="N22" s="19"/>
      <c r="O22" s="15"/>
      <c r="P22" s="15"/>
      <c r="Q22" s="23"/>
      <c r="R22" s="13"/>
      <c r="S22" s="9"/>
      <c r="T22" s="14"/>
    </row>
    <row r="23" spans="1:20" s="4" customFormat="1" ht="52.5" customHeight="1" x14ac:dyDescent="0.2">
      <c r="A23" s="64"/>
      <c r="B23" s="65"/>
      <c r="C23" s="65"/>
      <c r="D23" s="65"/>
      <c r="E23" s="65"/>
      <c r="F23" s="65"/>
      <c r="G23" s="65"/>
      <c r="H23" s="65"/>
      <c r="I23" s="65"/>
      <c r="J23" s="65"/>
      <c r="K23" s="66"/>
      <c r="L23" s="66"/>
      <c r="M23" s="67"/>
      <c r="N23" s="20"/>
      <c r="O23" s="20"/>
      <c r="P23" s="16"/>
      <c r="S23" s="10"/>
    </row>
    <row r="24" spans="1:20" x14ac:dyDescent="0.25">
      <c r="A24" s="62" t="s">
        <v>17</v>
      </c>
      <c r="B24" s="62"/>
      <c r="C24" s="63"/>
      <c r="D24" s="63"/>
      <c r="E24" s="63"/>
      <c r="F24" s="1"/>
      <c r="G24" s="1"/>
      <c r="H24" s="1"/>
      <c r="I24" s="1"/>
      <c r="J24" s="2"/>
      <c r="K24" s="1"/>
      <c r="L24" s="1"/>
      <c r="M24" s="2"/>
      <c r="P24" s="7"/>
    </row>
    <row r="25" spans="1:20" x14ac:dyDescent="0.25">
      <c r="E25" s="25"/>
      <c r="F25" s="25"/>
      <c r="G25" s="25"/>
    </row>
  </sheetData>
  <mergeCells count="35">
    <mergeCell ref="B19:L19"/>
    <mergeCell ref="K13:K14"/>
    <mergeCell ref="L13:L14"/>
    <mergeCell ref="A11:M11"/>
    <mergeCell ref="B12:B14"/>
    <mergeCell ref="B18:L18"/>
    <mergeCell ref="A24:E24"/>
    <mergeCell ref="A23:M23"/>
    <mergeCell ref="A17:J17"/>
    <mergeCell ref="K17:L17"/>
    <mergeCell ref="A1:M1"/>
    <mergeCell ref="L6:L7"/>
    <mergeCell ref="I5:I7"/>
    <mergeCell ref="H5:H7"/>
    <mergeCell ref="A12:A14"/>
    <mergeCell ref="C12:C14"/>
    <mergeCell ref="D12:D14"/>
    <mergeCell ref="E12:G12"/>
    <mergeCell ref="H12:H14"/>
    <mergeCell ref="I12:I14"/>
    <mergeCell ref="J12:L12"/>
    <mergeCell ref="J13:J14"/>
    <mergeCell ref="A4:M4"/>
    <mergeCell ref="A2:M2"/>
    <mergeCell ref="A3:M3"/>
    <mergeCell ref="A10:J10"/>
    <mergeCell ref="K10:L10"/>
    <mergeCell ref="C5:C7"/>
    <mergeCell ref="J6:J7"/>
    <mergeCell ref="E5:G5"/>
    <mergeCell ref="D5:D7"/>
    <mergeCell ref="A5:A7"/>
    <mergeCell ref="J5:L5"/>
    <mergeCell ref="K6:K7"/>
    <mergeCell ref="B5:B7"/>
  </mergeCells>
  <phoneticPr fontId="35" type="noConversion"/>
  <pageMargins left="0.39370078740157483" right="0.39370078740157483" top="0.59055118110236227" bottom="0.59055118110236227" header="0" footer="0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Прилож.1 п.3.7.4 (2)</vt:lpstr>
      <vt:lpstr>'Прилож.1 п.3.7.4 (2)'!Область_печати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Ирина</cp:lastModifiedBy>
  <cp:lastPrinted>2022-09-08T13:29:09Z</cp:lastPrinted>
  <dcterms:created xsi:type="dcterms:W3CDTF">2011-08-15T06:57:36Z</dcterms:created>
  <dcterms:modified xsi:type="dcterms:W3CDTF">2026-06-17T11:27:23Z</dcterms:modified>
</cp:coreProperties>
</file>