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Столешницы\"/>
    </mc:Choice>
  </mc:AlternateContent>
  <bookViews>
    <workbookView xWindow="0" yWindow="0" windowWidth="21720" windowHeight="9645" activeTab="1"/>
  </bookViews>
  <sheets>
    <sheet name="НМЦК-п.3.7.1" sheetId="8" r:id="rId1"/>
    <sheet name="Прилож.1 - п.3.7.1" sheetId="9" r:id="rId2"/>
  </sheets>
  <calcPr calcId="162913" fullPrecision="0"/>
</workbook>
</file>

<file path=xl/calcChain.xml><?xml version="1.0" encoding="utf-8"?>
<calcChain xmlns="http://schemas.openxmlformats.org/spreadsheetml/2006/main">
  <c r="L10" i="9" l="1"/>
  <c r="K10" i="9"/>
  <c r="H10" i="9"/>
  <c r="N10" i="9" s="1"/>
  <c r="M10" i="9" l="1"/>
  <c r="H11" i="9"/>
  <c r="K11" i="9" l="1"/>
  <c r="L11" i="9"/>
  <c r="N11" i="9"/>
  <c r="N12" i="9" s="1"/>
  <c r="M11" i="9" l="1"/>
  <c r="B7" i="8"/>
</calcChain>
</file>

<file path=xl/sharedStrings.xml><?xml version="1.0" encoding="utf-8"?>
<sst xmlns="http://schemas.openxmlformats.org/spreadsheetml/2006/main" count="37" uniqueCount="37">
  <si>
    <t>Используемый метод определения НМЦК с обоснованием:</t>
  </si>
  <si>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</si>
  <si>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</si>
  <si>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</si>
  <si>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</si>
  <si>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</si>
  <si>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</si>
  <si>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</si>
  <si>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</si>
  <si>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</si>
  <si>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</si>
  <si>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</si>
  <si>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</si>
  <si>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</si>
  <si>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Обоснование начальной (максимальной) цены контракта (НМЦК)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</si>
  <si>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</si>
  <si>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</si>
  <si>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</si>
  <si>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</si>
  <si>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</si>
  <si>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</si>
  <si>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>Ответы на запрос получены от 3 поставщиков (подрядчиков, исполнителей).</t>
  </si>
  <si>
    <t>Порядок формирования начальной (максимальной) цены контракта</t>
  </si>
  <si>
    <t>В начальную (максимальную) цену контракта включены все расходы, в том числе расходы на уплату налогов, сборов и других обязательных платежей, а также прочие расходы, связанные с исполнением  контракта</t>
  </si>
  <si>
    <r>
      <t xml:space="preserve">Метод сопоставимых рыночных цен (анализ рынка) - НМЦКрын </t>
    </r>
    <r>
      <rPr>
        <b/>
        <sz val="12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rFont val="Times New Roman"/>
        <family val="1"/>
        <charset val="204"/>
      </rPr>
      <t>(</t>
    </r>
    <r>
      <rPr>
        <b/>
        <i/>
        <sz val="12"/>
        <rFont val="Times New Roman"/>
        <family val="1"/>
        <charset val="204"/>
      </rPr>
      <t>п.3.7.1</t>
    </r>
    <r>
      <rPr>
        <i/>
        <sz val="12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</si>
  <si>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Приложение №1 к техническому заданию</t>
  </si>
  <si>
    <t>Приложение №1.1  к техническому заданию</t>
  </si>
  <si>
    <t>Расчет начальной (максимальной) цены контракта методом сопоставимых рыночных цен (анализ рынка)</t>
  </si>
  <si>
    <t xml:space="preserve">ИЦИ №1
</t>
  </si>
  <si>
    <t xml:space="preserve">ИЦИ №2
</t>
  </si>
  <si>
    <t xml:space="preserve">ИЦИ №3
</t>
  </si>
  <si>
    <t xml:space="preserve">Директор </t>
  </si>
  <si>
    <t>И.А.Назаренко</t>
  </si>
  <si>
    <t xml:space="preserve">Дата подготовки обоснования НМЦК: </t>
  </si>
  <si>
    <t xml:space="preserve">Исполнитель: </t>
  </si>
  <si>
    <t>комплект: спинка и сиденье</t>
  </si>
  <si>
    <t>столешница парты  двухместная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</si>
</sst>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2" fontId="13" fillId="2" borderId="1" xfId="0" applyNumberFormat="1" applyFont="1" applyFill="1" applyBorder="1" applyAlignment="1">
      <alignment horizontal="center" vertical="top" wrapText="1"/>
    </xf>
    <xf numFmtId="1" fontId="13" fillId="2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top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top" wrapText="1"/>
    </xf>
    <xf numFmtId="10" fontId="13" fillId="0" borderId="1" xfId="0" applyNumberFormat="1" applyFont="1" applyFill="1" applyBorder="1" applyAlignment="1">
      <alignment horizontal="center" vertical="top" wrapText="1"/>
    </xf>
    <xf numFmtId="4" fontId="13" fillId="2" borderId="1" xfId="0" applyNumberFormat="1" applyFont="1" applyFill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/>
    </xf>
    <xf numFmtId="0" fontId="14" fillId="0" borderId="6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7</xdr:row>
      <xdr:rowOff>685800</xdr:rowOff>
    </xdr:to>
    <xdr:pic>
      <xdr:nvPicPr>
        <xdr:cNvPr id="1155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1047750</xdr:colOff>
      <xdr:row>7</xdr:row>
      <xdr:rowOff>485775</xdr:rowOff>
    </xdr:to>
    <xdr:pic>
      <xdr:nvPicPr>
        <xdr:cNvPr id="1155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3095625"/>
          <a:ext cx="9810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866775</xdr:colOff>
      <xdr:row>7</xdr:row>
      <xdr:rowOff>942975</xdr:rowOff>
    </xdr:to>
    <xdr:pic>
      <xdr:nvPicPr>
        <xdr:cNvPr id="1155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704850</xdr:colOff>
      <xdr:row>7</xdr:row>
      <xdr:rowOff>1095375</xdr:rowOff>
    </xdr:to>
    <xdr:pic>
      <xdr:nvPicPr>
        <xdr:cNvPr id="1155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428625</xdr:rowOff>
    </xdr:to>
    <xdr:pic>
      <xdr:nvPicPr>
        <xdr:cNvPr id="1155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647700</xdr:colOff>
      <xdr:row>6</xdr:row>
      <xdr:rowOff>571500</xdr:rowOff>
    </xdr:to>
    <xdr:pic>
      <xdr:nvPicPr>
        <xdr:cNvPr id="1155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105775" y="23241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11</xdr:row>
      <xdr:rowOff>9525</xdr:rowOff>
    </xdr:from>
    <xdr:to>
      <xdr:col>12</xdr:col>
      <xdr:colOff>647700</xdr:colOff>
      <xdr:row>12</xdr:row>
      <xdr:rowOff>85725</xdr:rowOff>
    </xdr:to>
    <xdr:pic>
      <xdr:nvPicPr>
        <xdr:cNvPr id="1155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8"/>
        <a:stretch>
          <a:fillRect/>
        </a:stretch>
      </xdr:blipFill>
      <xdr:spPr bwMode="auto">
        <a:xfrm>
          <a:off x="7400925" y="6200775"/>
          <a:ext cx="5524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0"/>
  <sheetViews>
    <sheetView topLeftCell="A7" workbookViewId="0">
      <selection activeCell="E10" sqref="E10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x14ac:dyDescent="0.25">
      <c r="A1" s="39" t="s">
        <v>25</v>
      </c>
      <c r="B1" s="40"/>
    </row>
    <row r="2" spans="1:2" ht="25.5" customHeight="1" x14ac:dyDescent="0.25">
      <c r="A2" s="36" t="s">
        <v>14</v>
      </c>
      <c r="B2" s="36"/>
    </row>
    <row r="3" spans="1:2" ht="54.75" customHeight="1" x14ac:dyDescent="0.25">
      <c r="A3" s="36"/>
      <c r="B3" s="36"/>
    </row>
    <row r="4" spans="1:2" ht="15.75" x14ac:dyDescent="0.25">
      <c r="A4" s="4"/>
      <c r="B4" s="4"/>
    </row>
    <row r="5" spans="1:2" ht="86.25" customHeight="1" x14ac:dyDescent="0.25">
      <c r="A5" s="5" t="s">
        <v>22</v>
      </c>
      <c r="B5" s="5" t="s">
        <v>23</v>
      </c>
    </row>
    <row r="6" spans="1:2" ht="242.25" customHeight="1" x14ac:dyDescent="0.25">
      <c r="A6" s="5" t="s">
        <v>0</v>
      </c>
      <c r="B6" s="15" t="s">
        <v>24</v>
      </c>
    </row>
    <row r="7" spans="1:2" ht="91.5" customHeight="1" x14ac:dyDescent="0.25">
      <c r="A7" s="5" t="s">
        <v>16</v>
      </c>
      <c r="B7" s="6">
        <f>'Прилож.1 - п.3.7.1'!N12</f>
        <v>142722.67000000001</v>
      </c>
    </row>
    <row r="8" spans="1:2" ht="29.25" customHeight="1" x14ac:dyDescent="0.25">
      <c r="A8" s="37" t="s">
        <v>33</v>
      </c>
      <c r="B8" s="38"/>
    </row>
    <row r="9" spans="1:2" ht="15.75" x14ac:dyDescent="0.25">
      <c r="A9" s="7"/>
      <c r="B9" s="7"/>
    </row>
    <row r="10" spans="1:2" ht="29.25" customHeight="1" x14ac:dyDescent="0.25">
      <c r="A10" s="35" t="s">
        <v>34</v>
      </c>
      <c r="B10" s="35"/>
    </row>
  </sheetData>
  <mergeCells count="5">
    <mergeCell ref="A10:B10"/>
    <mergeCell ref="A2:B2"/>
    <mergeCell ref="A3:B3"/>
    <mergeCell ref="A8:B8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4"/>
  <sheetViews>
    <sheetView tabSelected="1" workbookViewId="0">
      <selection activeCell="R10" sqref="R10"/>
    </sheetView>
  </sheetViews>
  <sheetFormatPr defaultRowHeight="15" x14ac:dyDescent="0.25"/>
  <cols>
    <col min="1" max="1" width="3.5703125" customWidth="1"/>
    <col min="2" max="2" width="17.28515625" style="22" customWidth="1"/>
    <col min="3" max="3" width="9.28515625" style="21" customWidth="1"/>
    <col min="4" max="4" width="10.42578125" style="21" customWidth="1"/>
    <col min="5" max="5" width="9.28515625" style="21" customWidth="1"/>
    <col min="6" max="6" width="2.7109375" customWidth="1"/>
    <col min="7" max="7" width="2.28515625" customWidth="1"/>
    <col min="8" max="8" width="10.7109375" style="21" customWidth="1"/>
    <col min="9" max="9" width="8.42578125" style="21" customWidth="1"/>
    <col min="10" max="10" width="8.85546875" style="21" customWidth="1"/>
    <col min="11" max="11" width="11" style="21" customWidth="1"/>
    <col min="12" max="12" width="13.140625" style="21" customWidth="1"/>
    <col min="13" max="13" width="11.28515625" style="21" customWidth="1"/>
    <col min="14" max="14" width="16.140625" style="21" customWidth="1"/>
    <col min="15" max="15" width="12.42578125" bestFit="1" customWidth="1"/>
  </cols>
  <sheetData>
    <row r="1" spans="1:14" x14ac:dyDescent="0.25">
      <c r="A1" s="41" t="s">
        <v>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33.75" customHeight="1" x14ac:dyDescent="0.25">
      <c r="A2" s="45" t="s">
        <v>27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ht="43.5" customHeight="1" x14ac:dyDescent="0.25">
      <c r="A3" s="56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ht="49.5" customHeight="1" x14ac:dyDescent="0.25">
      <c r="A4" s="46" t="s">
        <v>15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ht="22.5" customHeight="1" x14ac:dyDescent="0.25">
      <c r="A5" s="46" t="s">
        <v>21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1:14" x14ac:dyDescent="0.25">
      <c r="A6" s="1"/>
      <c r="B6" s="2"/>
      <c r="C6" s="2"/>
      <c r="D6" s="2"/>
      <c r="E6" s="2"/>
      <c r="F6" s="1"/>
      <c r="G6" s="1"/>
      <c r="H6" s="2"/>
      <c r="I6" s="2"/>
      <c r="J6" s="2"/>
      <c r="K6" s="3"/>
      <c r="L6" s="2"/>
      <c r="M6" s="2"/>
      <c r="N6" s="3"/>
    </row>
    <row r="7" spans="1:14" ht="69" customHeight="1" x14ac:dyDescent="0.25">
      <c r="A7" s="47" t="s">
        <v>1</v>
      </c>
      <c r="B7" s="49" t="s">
        <v>6</v>
      </c>
      <c r="C7" s="51" t="s">
        <v>17</v>
      </c>
      <c r="D7" s="52"/>
      <c r="E7" s="52"/>
      <c r="F7" s="52"/>
      <c r="G7" s="52"/>
      <c r="H7" s="53"/>
      <c r="I7" s="54" t="s">
        <v>7</v>
      </c>
      <c r="J7" s="54" t="s">
        <v>8</v>
      </c>
      <c r="K7" s="44" t="s">
        <v>5</v>
      </c>
      <c r="L7" s="44"/>
      <c r="M7" s="44"/>
      <c r="N7" s="8" t="s">
        <v>13</v>
      </c>
    </row>
    <row r="8" spans="1:14" ht="89.25" x14ac:dyDescent="0.25">
      <c r="A8" s="48"/>
      <c r="B8" s="50"/>
      <c r="C8" s="16" t="s">
        <v>28</v>
      </c>
      <c r="D8" s="16" t="s">
        <v>29</v>
      </c>
      <c r="E8" s="16" t="s">
        <v>30</v>
      </c>
      <c r="F8" s="14" t="s">
        <v>18</v>
      </c>
      <c r="G8" s="14" t="s">
        <v>19</v>
      </c>
      <c r="H8" s="25"/>
      <c r="I8" s="55"/>
      <c r="J8" s="55"/>
      <c r="K8" s="11" t="s">
        <v>9</v>
      </c>
      <c r="L8" s="13" t="s">
        <v>2</v>
      </c>
      <c r="M8" s="13" t="s">
        <v>11</v>
      </c>
      <c r="N8" s="27"/>
    </row>
    <row r="9" spans="1:14" ht="54" x14ac:dyDescent="0.25">
      <c r="A9" s="9">
        <v>1</v>
      </c>
      <c r="B9" s="17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3</v>
      </c>
      <c r="I9" s="9">
        <v>9</v>
      </c>
      <c r="J9" s="9" t="s">
        <v>20</v>
      </c>
      <c r="K9" s="12" t="s">
        <v>10</v>
      </c>
      <c r="L9" s="12">
        <v>12</v>
      </c>
      <c r="M9" s="12">
        <v>13</v>
      </c>
      <c r="N9" s="9" t="s">
        <v>4</v>
      </c>
    </row>
    <row r="10" spans="1:14" ht="25.5" x14ac:dyDescent="0.25">
      <c r="A10" s="17">
        <v>1</v>
      </c>
      <c r="B10" s="17" t="s">
        <v>36</v>
      </c>
      <c r="C10" s="32">
        <v>3375</v>
      </c>
      <c r="D10" s="32">
        <v>3618</v>
      </c>
      <c r="E10" s="32">
        <v>3430</v>
      </c>
      <c r="F10" s="17"/>
      <c r="G10" s="17"/>
      <c r="H10" s="26">
        <f>SUM(C10:G10)</f>
        <v>10423</v>
      </c>
      <c r="I10" s="33">
        <v>36</v>
      </c>
      <c r="J10" s="32">
        <v>3</v>
      </c>
      <c r="K10" s="28">
        <f t="shared" ref="K10" si="0">AVERAGE(C10:G10)</f>
        <v>3474.33</v>
      </c>
      <c r="L10" s="28">
        <f t="shared" ref="L10" si="1">STDEV(C10:G10)</f>
        <v>127.42</v>
      </c>
      <c r="M10" s="29">
        <f t="shared" ref="M10" si="2">L10/K10</f>
        <v>3.6700000000000003E-2</v>
      </c>
      <c r="N10" s="30">
        <f t="shared" ref="N10" si="3">H10*I10/J10</f>
        <v>125076</v>
      </c>
    </row>
    <row r="11" spans="1:14" s="19" customFormat="1" ht="27" customHeight="1" x14ac:dyDescent="0.2">
      <c r="A11" s="20">
        <v>3</v>
      </c>
      <c r="B11" s="34" t="s">
        <v>35</v>
      </c>
      <c r="C11" s="23">
        <v>870</v>
      </c>
      <c r="D11" s="23">
        <v>878</v>
      </c>
      <c r="E11" s="23">
        <v>899</v>
      </c>
      <c r="F11" s="18"/>
      <c r="G11" s="18"/>
      <c r="H11" s="26">
        <f>SUM(C11:G11)</f>
        <v>2647</v>
      </c>
      <c r="I11" s="24">
        <v>20</v>
      </c>
      <c r="J11" s="23">
        <v>3</v>
      </c>
      <c r="K11" s="28">
        <f t="shared" ref="K11" si="4">AVERAGE(C11:G11)</f>
        <v>882.33</v>
      </c>
      <c r="L11" s="28">
        <f t="shared" ref="L11" si="5">STDEV(C11:G11)</f>
        <v>14.98</v>
      </c>
      <c r="M11" s="29">
        <f t="shared" ref="M11" si="6">L11/K11</f>
        <v>1.7000000000000001E-2</v>
      </c>
      <c r="N11" s="30">
        <f t="shared" ref="N11" si="7">H11*I11/J11</f>
        <v>17646.669999999998</v>
      </c>
    </row>
    <row r="12" spans="1:14" ht="15" customHeight="1" x14ac:dyDescent="0.25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31"/>
      <c r="N12" s="10">
        <f>SUM(N10:N11)</f>
        <v>142722.67000000001</v>
      </c>
    </row>
    <row r="13" spans="1:14" ht="15" customHeight="1" x14ac:dyDescent="0.25">
      <c r="A13" s="1"/>
      <c r="B13" s="2"/>
      <c r="C13" s="2"/>
      <c r="D13" s="2"/>
      <c r="E13" s="2"/>
      <c r="F13" s="1"/>
      <c r="G13" s="1"/>
      <c r="H13" s="2"/>
      <c r="I13" s="2"/>
      <c r="J13" s="2"/>
      <c r="K13" s="3"/>
      <c r="L13" s="2"/>
      <c r="M13" s="2"/>
      <c r="N13" s="3"/>
    </row>
    <row r="14" spans="1:14" x14ac:dyDescent="0.25">
      <c r="B14" s="22" t="s">
        <v>31</v>
      </c>
      <c r="L14" s="21" t="s">
        <v>32</v>
      </c>
    </row>
  </sheetData>
  <mergeCells count="12">
    <mergeCell ref="A1:N1"/>
    <mergeCell ref="A12:L12"/>
    <mergeCell ref="K7:M7"/>
    <mergeCell ref="A2:N2"/>
    <mergeCell ref="A4:N4"/>
    <mergeCell ref="A5:N5"/>
    <mergeCell ref="A7:A8"/>
    <mergeCell ref="B7:B8"/>
    <mergeCell ref="C7:H7"/>
    <mergeCell ref="I7:I8"/>
    <mergeCell ref="J7:J8"/>
    <mergeCell ref="A3:N3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2026-05-19T07:07:41Z</cp:lastPrinted>
  <dcterms:created xsi:type="dcterms:W3CDTF">2011-08-15T06:57:36Z</dcterms:created>
  <dcterms:modified xsi:type="dcterms:W3CDTF">2026-05-19T07:08:15Z</dcterms:modified>
</cp:coreProperties>
</file>