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D2A03606-1CFA-4ECB-8FFA-D2915FE620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 (2)" sheetId="8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8" l="1"/>
  <c r="G13" i="8"/>
  <c r="F13" i="8"/>
  <c r="I6" i="8"/>
  <c r="J6" i="8"/>
  <c r="K6" i="8" s="1"/>
  <c r="L6" i="8"/>
  <c r="I7" i="8"/>
  <c r="J7" i="8"/>
  <c r="K7" i="8" s="1"/>
  <c r="L7" i="8"/>
  <c r="I8" i="8"/>
  <c r="J8" i="8" s="1"/>
  <c r="K8" i="8" s="1"/>
  <c r="I9" i="8"/>
  <c r="L9" i="8" s="1"/>
  <c r="J9" i="8"/>
  <c r="K9" i="8" s="1"/>
  <c r="I10" i="8"/>
  <c r="L10" i="8" s="1"/>
  <c r="I11" i="8"/>
  <c r="J11" i="8" s="1"/>
  <c r="K11" i="8" s="1"/>
  <c r="I12" i="8"/>
  <c r="J12" i="8"/>
  <c r="K12" i="8" s="1"/>
  <c r="L12" i="8"/>
  <c r="I5" i="8"/>
  <c r="J5" i="8" s="1"/>
  <c r="K5" i="8" s="1"/>
  <c r="A7" i="8"/>
  <c r="A8" i="8" s="1"/>
  <c r="A9" i="8" s="1"/>
  <c r="A10" i="8" s="1"/>
  <c r="J10" i="8" l="1"/>
  <c r="K10" i="8" s="1"/>
  <c r="L11" i="8"/>
  <c r="L8" i="8"/>
  <c r="L5" i="8"/>
  <c r="L13" i="8" s="1"/>
  <c r="A11" i="8" l="1"/>
  <c r="A12" i="8" s="1"/>
</calcChain>
</file>

<file path=xl/sharedStrings.xml><?xml version="1.0" encoding="utf-8"?>
<sst xmlns="http://schemas.openxmlformats.org/spreadsheetml/2006/main" count="25" uniqueCount="24">
  <si>
    <t>№ п\п</t>
  </si>
  <si>
    <t>Наименование объекта закупки</t>
  </si>
  <si>
    <t>Ед. изм.</t>
  </si>
  <si>
    <t>Кол-во значений, используемых при расчете</t>
  </si>
  <si>
    <t>Средняя арифметическая величина единицы товара (работы, услуги)</t>
  </si>
  <si>
    <t>Среднее квадратичное отклонение</t>
  </si>
  <si>
    <t>Коэффициент вариации, %</t>
  </si>
  <si>
    <t>Начальная максимальная цена  товара (работы, услуги), руб.</t>
  </si>
  <si>
    <t>Кол-во</t>
  </si>
  <si>
    <t>Расчет стоимости.</t>
  </si>
  <si>
    <t>шт</t>
  </si>
  <si>
    <t>ГБУ ДО СШ им.Н.Дроздецкого Колпинского района Санкт-Петербурга</t>
  </si>
  <si>
    <t xml:space="preserve">Цена за единицу услуги с учетом всех условий контракта и расходов Исполнителя №1 (руб.)                           </t>
  </si>
  <si>
    <t xml:space="preserve">Цена за единицу услуги с учетом всех условий контракта и расходов Исполнителя №2 (руб.)                           </t>
  </si>
  <si>
    <t xml:space="preserve">Цена за единицу услуги с учетом всех условий контракта и расходов Исполнителя №3 (руб.)                    </t>
  </si>
  <si>
    <t>Специалист по закупкам</t>
  </si>
  <si>
    <t>Н.С. Чернорицкая</t>
  </si>
  <si>
    <t>Фильтр масляный</t>
  </si>
  <si>
    <t>1</t>
  </si>
  <si>
    <t>Поставка газонокосилки (триммера)</t>
  </si>
  <si>
    <t>Газонокосилка (триммер)</t>
  </si>
  <si>
    <t>100-р</t>
  </si>
  <si>
    <t>нет</t>
  </si>
  <si>
    <t>Код ОКПД 2 -  28.30.40.000  содержится в Приложение № 1 Постановление Правительства РФ от 23.12.2024 N 1875; Запрет не применяется на основании подп. "и" п. 5 Постановление Правительства РФ от 23.12.2024 N 1875 (НМЦК (НМЦД), макс. значение цены контракта (договора), цена контракта (договора) с ед. поставщиком, ≤ 1 млн рублей и при этом ни одна из использованных при определении таких цен цена единицы товара не превышает 300 тыс. рублей)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</si>
</sst>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0\ &quot;₽&quot;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>
      <alignment horizontal="center" vertical="center" wrapText="1"/>
    </xf>
    <xf numFmtId="4" fontId="0" fillId="0" borderId="0" xfId="0" applyNumberFormat="1"/>
    <xf numFmtId="4" fontId="2" fillId="0" borderId="0" xfId="0" applyNumberFormat="1" applyFont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 applyProtection="1">
      <alignment horizontal="center" vertical="center" wrapText="1"/>
      <protection locked="0"/>
    </xf>
    <xf numFmtId="165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/>
    <xf numFmtId="2" fontId="3" fillId="0" borderId="1" xfId="0" applyNumberFormat="1" applyFont="1" applyBorder="1" applyAlignment="1" applyProtection="1">
      <alignment horizontal="center" vertic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4" fillId="0" borderId="1" xfId="0" applyFont="1" applyBorder="1"/>
    <xf numFmtId="164" fontId="0" fillId="0" borderId="1" xfId="0" applyNumberFormat="1" applyBorder="1"/>
    <xf numFmtId="0" fontId="8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0"/>
  <sheetViews>
    <sheetView tabSelected="1" workbookViewId="0">
      <selection activeCell="I24" sqref="I24"/>
    </sheetView>
  </sheetViews>
  <sheetFormatPr defaultRowHeight="15" x14ac:dyDescent="0.25"/>
  <cols>
    <col min="1" max="1" width="7.7109375" customWidth="1"/>
    <col min="2" max="2" width="29.42578125" customWidth="1"/>
    <col min="5" max="5" width="10.5703125" customWidth="1"/>
    <col min="6" max="6" width="18.7109375" customWidth="1"/>
    <col min="7" max="7" width="17.7109375" customWidth="1"/>
    <col min="8" max="8" width="17.28515625" customWidth="1"/>
    <col min="9" max="9" width="15.85546875" customWidth="1"/>
    <col min="10" max="10" width="13.140625" customWidth="1"/>
    <col min="11" max="11" width="15.28515625" customWidth="1"/>
    <col min="12" max="12" width="18.7109375" hidden="1" customWidth="1"/>
    <col min="13" max="13" width="13.42578125" customWidth="1"/>
    <col min="14" max="14" width="12.28515625" customWidth="1"/>
    <col min="16" max="16" width="9.5703125" bestFit="1" customWidth="1"/>
  </cols>
  <sheetData>
    <row r="1" spans="1:14" x14ac:dyDescent="0.25">
      <c r="A1" s="29" t="s">
        <v>11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x14ac:dyDescent="0.25">
      <c r="A2" s="29" t="s">
        <v>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4" x14ac:dyDescent="0.25">
      <c r="A3" s="33" t="s">
        <v>19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ht="127.5" customHeight="1" x14ac:dyDescent="0.25">
      <c r="A4" s="1" t="s">
        <v>0</v>
      </c>
      <c r="B4" s="2" t="s">
        <v>1</v>
      </c>
      <c r="C4" s="2" t="s">
        <v>2</v>
      </c>
      <c r="D4" s="2" t="s">
        <v>8</v>
      </c>
      <c r="E4" s="1" t="s">
        <v>3</v>
      </c>
      <c r="F4" s="3" t="s">
        <v>12</v>
      </c>
      <c r="G4" s="3" t="s">
        <v>13</v>
      </c>
      <c r="H4" s="3" t="s">
        <v>14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21</v>
      </c>
    </row>
    <row r="5" spans="1:14" ht="52.5" customHeight="1" x14ac:dyDescent="0.25">
      <c r="A5" s="9">
        <v>1</v>
      </c>
      <c r="B5" s="19" t="s">
        <v>20</v>
      </c>
      <c r="C5" s="7" t="s">
        <v>10</v>
      </c>
      <c r="D5" s="7" t="s">
        <v>18</v>
      </c>
      <c r="E5" s="6">
        <v>3</v>
      </c>
      <c r="F5" s="21">
        <v>16140.1</v>
      </c>
      <c r="G5" s="22">
        <v>16453.5</v>
      </c>
      <c r="H5" s="23">
        <v>15670</v>
      </c>
      <c r="I5" s="12">
        <f>(F5+G5+H5)/3</f>
        <v>16087.87</v>
      </c>
      <c r="J5" s="13">
        <f>SQRT(((F5-I5)*(F5-I5)+(G5-I5)*(G5-I5)+(H5-I5)*(H5-I5))/2)</f>
        <v>394.35</v>
      </c>
      <c r="K5" s="13">
        <f>J5/I5*100</f>
        <v>2.4500000000000002</v>
      </c>
      <c r="L5" s="13">
        <f t="shared" ref="L5" si="0">D5*I5</f>
        <v>16087.87</v>
      </c>
      <c r="M5" s="25" t="s">
        <v>22</v>
      </c>
      <c r="N5" s="11"/>
    </row>
    <row r="6" spans="1:14" ht="52.5" hidden="1" customHeight="1" x14ac:dyDescent="0.25">
      <c r="A6" s="9"/>
      <c r="B6" s="19" t="s">
        <v>17</v>
      </c>
      <c r="C6" s="7" t="s">
        <v>10</v>
      </c>
      <c r="D6" s="7"/>
      <c r="E6" s="6">
        <v>3</v>
      </c>
      <c r="F6" s="16">
        <v>4700</v>
      </c>
      <c r="G6" s="17">
        <v>1591.6666</v>
      </c>
      <c r="H6" s="18">
        <v>1470.8333</v>
      </c>
      <c r="I6" s="12">
        <f t="shared" ref="I6:I12" si="1">(F6+G6+H6)/3</f>
        <v>2587.5</v>
      </c>
      <c r="J6" s="13">
        <f t="shared" ref="J6:J12" si="2">SQRT(((F6-I6)*(F6-I6)+(G6-I6)*(G6-I6)+(H6-I6)*(H6-I6))/2)</f>
        <v>1830.48</v>
      </c>
      <c r="K6" s="13">
        <f t="shared" ref="K6:K12" si="3">J6/I6*100</f>
        <v>70.739999999999995</v>
      </c>
      <c r="L6" s="13">
        <f t="shared" ref="L6:L12" si="4">D6*I6</f>
        <v>0</v>
      </c>
      <c r="M6" s="25"/>
      <c r="N6" s="11"/>
    </row>
    <row r="7" spans="1:14" ht="52.5" hidden="1" customHeight="1" x14ac:dyDescent="0.25">
      <c r="A7" s="9">
        <f t="shared" ref="A7:A10" si="5">A6+1</f>
        <v>1</v>
      </c>
      <c r="B7" s="8"/>
      <c r="C7" s="7"/>
      <c r="D7" s="7"/>
      <c r="E7" s="6">
        <v>3</v>
      </c>
      <c r="F7" s="16">
        <v>4700</v>
      </c>
      <c r="G7" s="17">
        <v>1591.6666</v>
      </c>
      <c r="H7" s="18">
        <v>1470.8333</v>
      </c>
      <c r="I7" s="12">
        <f t="shared" si="1"/>
        <v>2587.5</v>
      </c>
      <c r="J7" s="13">
        <f t="shared" si="2"/>
        <v>1830.48</v>
      </c>
      <c r="K7" s="13">
        <f t="shared" si="3"/>
        <v>70.739999999999995</v>
      </c>
      <c r="L7" s="13">
        <f t="shared" si="4"/>
        <v>0</v>
      </c>
      <c r="M7" s="26"/>
      <c r="N7" s="11"/>
    </row>
    <row r="8" spans="1:14" ht="52.5" hidden="1" customHeight="1" x14ac:dyDescent="0.25">
      <c r="A8" s="9">
        <f t="shared" si="5"/>
        <v>2</v>
      </c>
      <c r="B8" s="8"/>
      <c r="C8" s="7"/>
      <c r="D8" s="7"/>
      <c r="E8" s="6">
        <v>3</v>
      </c>
      <c r="F8" s="16">
        <v>4700</v>
      </c>
      <c r="G8" s="17">
        <v>1591.6666</v>
      </c>
      <c r="H8" s="18">
        <v>1470.8333</v>
      </c>
      <c r="I8" s="12">
        <f t="shared" si="1"/>
        <v>2587.5</v>
      </c>
      <c r="J8" s="13">
        <f t="shared" si="2"/>
        <v>1830.48</v>
      </c>
      <c r="K8" s="13">
        <f t="shared" si="3"/>
        <v>70.739999999999995</v>
      </c>
      <c r="L8" s="13">
        <f t="shared" si="4"/>
        <v>0</v>
      </c>
      <c r="M8" s="25"/>
      <c r="N8" s="11"/>
    </row>
    <row r="9" spans="1:14" ht="52.5" hidden="1" customHeight="1" x14ac:dyDescent="0.25">
      <c r="A9" s="9">
        <f>A8+1</f>
        <v>3</v>
      </c>
      <c r="B9" s="8"/>
      <c r="C9" s="7"/>
      <c r="D9" s="7"/>
      <c r="E9" s="6">
        <v>3</v>
      </c>
      <c r="F9" s="16">
        <v>4700</v>
      </c>
      <c r="G9" s="17">
        <v>1591.6666</v>
      </c>
      <c r="H9" s="18">
        <v>1470.8333</v>
      </c>
      <c r="I9" s="12">
        <f t="shared" si="1"/>
        <v>2587.5</v>
      </c>
      <c r="J9" s="13">
        <f t="shared" si="2"/>
        <v>1830.48</v>
      </c>
      <c r="K9" s="13">
        <f t="shared" si="3"/>
        <v>70.739999999999995</v>
      </c>
      <c r="L9" s="13">
        <f t="shared" si="4"/>
        <v>0</v>
      </c>
      <c r="M9" s="25"/>
      <c r="N9" s="11"/>
    </row>
    <row r="10" spans="1:14" ht="52.5" hidden="1" customHeight="1" x14ac:dyDescent="0.25">
      <c r="A10" s="9">
        <f t="shared" si="5"/>
        <v>4</v>
      </c>
      <c r="B10" s="8"/>
      <c r="C10" s="7"/>
      <c r="D10" s="7"/>
      <c r="E10" s="6">
        <v>3</v>
      </c>
      <c r="F10" s="16">
        <v>4700</v>
      </c>
      <c r="G10" s="17">
        <v>1591.6666</v>
      </c>
      <c r="H10" s="18">
        <v>1470.8333</v>
      </c>
      <c r="I10" s="12">
        <f t="shared" si="1"/>
        <v>2587.5</v>
      </c>
      <c r="J10" s="13">
        <f t="shared" si="2"/>
        <v>1830.48</v>
      </c>
      <c r="K10" s="13">
        <f t="shared" si="3"/>
        <v>70.739999999999995</v>
      </c>
      <c r="L10" s="13">
        <f t="shared" si="4"/>
        <v>0</v>
      </c>
      <c r="M10" s="25"/>
      <c r="N10" s="11"/>
    </row>
    <row r="11" spans="1:14" ht="52.5" hidden="1" customHeight="1" x14ac:dyDescent="0.25">
      <c r="A11" s="9">
        <f>A10+1</f>
        <v>5</v>
      </c>
      <c r="B11" s="8"/>
      <c r="C11" s="7"/>
      <c r="D11" s="7"/>
      <c r="E11" s="6">
        <v>3</v>
      </c>
      <c r="F11" s="16">
        <v>4700</v>
      </c>
      <c r="G11" s="17">
        <v>1591.6666</v>
      </c>
      <c r="H11" s="18">
        <v>1470.8333</v>
      </c>
      <c r="I11" s="12">
        <f t="shared" si="1"/>
        <v>2587.5</v>
      </c>
      <c r="J11" s="13">
        <f t="shared" si="2"/>
        <v>1830.48</v>
      </c>
      <c r="K11" s="13">
        <f t="shared" si="3"/>
        <v>70.739999999999995</v>
      </c>
      <c r="L11" s="13">
        <f t="shared" si="4"/>
        <v>0</v>
      </c>
      <c r="M11" s="25"/>
      <c r="N11" s="11"/>
    </row>
    <row r="12" spans="1:14" ht="52.5" hidden="1" customHeight="1" x14ac:dyDescent="0.25">
      <c r="A12" s="9">
        <f>A11+1</f>
        <v>6</v>
      </c>
      <c r="B12" s="8"/>
      <c r="C12" s="7"/>
      <c r="D12" s="7"/>
      <c r="E12" s="6">
        <v>3</v>
      </c>
      <c r="F12" s="16">
        <v>4700</v>
      </c>
      <c r="G12" s="17">
        <v>1591.6666</v>
      </c>
      <c r="H12" s="18">
        <v>1470.8333</v>
      </c>
      <c r="I12" s="12">
        <f t="shared" si="1"/>
        <v>2587.5</v>
      </c>
      <c r="J12" s="13">
        <f t="shared" si="2"/>
        <v>1830.48</v>
      </c>
      <c r="K12" s="13">
        <f t="shared" si="3"/>
        <v>70.739999999999995</v>
      </c>
      <c r="L12" s="13">
        <f t="shared" si="4"/>
        <v>0</v>
      </c>
      <c r="M12" s="25"/>
      <c r="N12" s="11"/>
    </row>
    <row r="13" spans="1:14" x14ac:dyDescent="0.25">
      <c r="A13" s="4"/>
      <c r="B13" s="5"/>
      <c r="C13" s="5"/>
      <c r="D13" s="5"/>
      <c r="E13" s="6"/>
      <c r="F13" s="14">
        <f>D5*F5</f>
        <v>16140.1</v>
      </c>
      <c r="G13" s="14">
        <f>D5*G5</f>
        <v>16453.5</v>
      </c>
      <c r="H13" s="24">
        <f>D5*H5</f>
        <v>15670</v>
      </c>
      <c r="I13" s="12"/>
      <c r="J13" s="30"/>
      <c r="K13" s="31"/>
      <c r="L13" s="15">
        <f>L5</f>
        <v>16087.87</v>
      </c>
      <c r="M13" s="27"/>
      <c r="N13" s="10"/>
    </row>
    <row r="15" spans="1:14" ht="15" customHeight="1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</row>
    <row r="17" spans="2:12" x14ac:dyDescent="0.25">
      <c r="B17" s="20" t="s">
        <v>15</v>
      </c>
      <c r="C17" s="20"/>
      <c r="D17" s="20"/>
      <c r="E17" s="20"/>
      <c r="F17" s="20" t="s">
        <v>16</v>
      </c>
      <c r="G17" s="20"/>
      <c r="H17" s="20"/>
      <c r="I17" s="20"/>
      <c r="J17" s="20"/>
      <c r="K17" s="20"/>
      <c r="L17" s="20"/>
    </row>
    <row r="18" spans="2:12" x14ac:dyDescent="0.25"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2:12" x14ac:dyDescent="0.25"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</row>
    <row r="20" spans="2:12" ht="57.75" customHeight="1" x14ac:dyDescent="0.25">
      <c r="B20" s="28" t="s">
        <v>23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</row>
  </sheetData>
  <mergeCells count="6">
    <mergeCell ref="B20:L20"/>
    <mergeCell ref="A1:L1"/>
    <mergeCell ref="A2:L2"/>
    <mergeCell ref="J13:K13"/>
    <mergeCell ref="A15:L15"/>
    <mergeCell ref="A3:L3"/>
  </mergeCells>
  <pageMargins left="0.23622047244094491" right="0.23622047244094491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2026-06-11T15:58:20Z</dcterms:modified>
</cp:coreProperties>
</file>