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1820"/>
  </bookViews>
  <sheets>
    <sheet name="Лист 1" sheetId="5" r:id="rId1"/>
  </sheets>
  <calcPr calcId="125725"/>
</workbook>
</file>

<file path=xl/calcChain.xml><?xml version="1.0" encoding="utf-8"?>
<calcChain xmlns="http://schemas.openxmlformats.org/spreadsheetml/2006/main">
  <c r="L18" i="5"/>
  <c r="J16" l="1"/>
  <c r="I16"/>
  <c r="L16" s="1"/>
  <c r="L17" l="1"/>
  <c r="K16"/>
</calcChain>
</file>

<file path=xl/sharedStrings.xml><?xml version="1.0" encoding="utf-8"?>
<sst xmlns="http://schemas.openxmlformats.org/spreadsheetml/2006/main" count="36" uniqueCount="36">
  <si>
    <t>к контракту № ___ от _______________</t>
  </si>
  <si>
    <t>(указывается предмет контракта)</t>
  </si>
  <si>
    <t>Основные характеристики объекта закупки</t>
  </si>
  <si>
    <t>(должность)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</si>
  <si>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</si>
  <si>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</si>
  <si>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</si>
  <si>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</si>
  <si>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</si>
  <si>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</si>
  <si>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</si>
  <si>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</si>
  <si>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</si>
  <si>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Бухгалтер:</t>
  </si>
  <si>
    <t>Общая стоимость услуг</t>
  </si>
  <si>
    <t xml:space="preserve">Обоснование  НАЧАЛЬНОЙ (МАКСИМАЛЬНОЙ) ЦЕНЫ КОНТРАКТА (НМЦК) </t>
  </si>
  <si>
    <t>Приложение № ______</t>
  </si>
  <si>
    <t>Работник контрактной службы:</t>
  </si>
  <si>
    <t>Дата подготовки обоснования НМЦК:              26.01.2024</t>
  </si>
  <si>
    <t>ОКПД2, ККН</t>
  </si>
  <si>
    <t>Ед. изм.</t>
  </si>
  <si>
    <t>Итого с применением методом сопоставимых рыночных цен (анализа рынка):</t>
  </si>
  <si>
    <r>
      <t>Используемый метод определения начальной максимальной цены:</t>
    </r>
    <r>
      <rPr>
        <b/>
        <sz val="11"/>
        <color theme="1"/>
        <rFont val="Times New Roman"/>
        <family val="1"/>
        <charset val="204"/>
      </rPr>
      <t xml:space="preserve"> метод сопоставимых рыночных цен (анализа рынка)
</t>
    </r>
  </si>
  <si>
    <t>Итого наименьшая общая стоимость товаров, работ,  услуг:</t>
  </si>
  <si>
    <t>шт.</t>
  </si>
  <si>
    <t>Количество</t>
  </si>
  <si>
    <t>Л.А.Лабухина</t>
  </si>
  <si>
    <t xml:space="preserve">(подпись)  </t>
  </si>
  <si>
    <t xml:space="preserve"> (расшифровка подписи)</t>
  </si>
  <si>
    <t>Валюта, используемая для формирования цены контракта и расчетов с поставщиками (исполнителями, подрядчиками) - Российский рубль.</t>
  </si>
  <si>
    <t xml:space="preserve">Лицензия на право использования Учебного комплекта программного обеспечения: Пакет обновления КОМПАС-3D до версий v24 и v25 (на 50 мест) </t>
  </si>
  <si>
    <t>58.29.50.000</t>
  </si>
  <si>
    <t>22.05.2026 г.</t>
  </si>
  <si>
    <t>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3-х поставщиков (подрядчиков, исполнителей).</t>
  </si>
  <si>
    <r>
      <rPr>
        <b/>
        <sz val="11"/>
        <color theme="1"/>
        <rFont val="Times New Roman"/>
        <family val="1"/>
        <charset val="204"/>
      </rPr>
      <t xml:space="preserve">Оказание услуг по предоставлению лицензии на право использования Учебного комплекта программного обеспечения КОМПАС-3D </t>
    </r>
    <r>
      <rPr>
        <sz val="11"/>
        <color theme="1"/>
        <rFont val="Times New Roman"/>
        <family val="1"/>
        <charset val="204"/>
      </rPr>
      <t xml:space="preserve">для Государственного бюджетного  учреждения дополнительного образования Центра внешкольной работы с детьми и молодежью Калининского района Санкт-Петербурга "Академический"     </t>
    </r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</si>
  <si>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 43 650 рублей 00 копеек (Сорок три тысяч шестьсот пятьдесят рублей 00 копеек).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</si>
</sst>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0.0%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Alignment="1">
      <alignment horizontal="justify" vertical="center"/>
    </xf>
    <xf numFmtId="0" fontId="8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8" fillId="0" borderId="2" xfId="0" applyFont="1" applyBorder="1"/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164" fontId="9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horizontal="left" vertical="top" wrapText="1"/>
    </xf>
    <xf numFmtId="0" fontId="11" fillId="0" borderId="0" xfId="0" applyFont="1"/>
    <xf numFmtId="0" fontId="12" fillId="0" borderId="0" xfId="0" applyFont="1" applyAlignment="1">
      <alignment vertical="center"/>
    </xf>
    <xf numFmtId="164" fontId="9" fillId="0" borderId="1" xfId="0" applyNumberFormat="1" applyFont="1" applyFill="1" applyBorder="1" applyAlignment="1">
      <alignment vertical="top"/>
    </xf>
    <xf numFmtId="0" fontId="4" fillId="0" borderId="5" xfId="0" applyFont="1" applyFill="1" applyBorder="1" applyAlignment="1" applyProtection="1">
      <alignment horizontal="center" vertical="center" wrapText="1" shrinkToFit="1"/>
    </xf>
    <xf numFmtId="0" fontId="4" fillId="0" borderId="5" xfId="0" applyFont="1" applyBorder="1" applyAlignment="1" applyProtection="1">
      <alignment horizontal="center" vertical="center" wrapText="1" shrinkToFit="1"/>
    </xf>
    <xf numFmtId="0" fontId="4" fillId="0" borderId="0" xfId="0" applyFont="1" applyBorder="1" applyAlignment="1" applyProtection="1">
      <alignment horizontal="center" vertical="center" wrapText="1" shrinkToFit="1"/>
    </xf>
    <xf numFmtId="0" fontId="6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left" vertical="center"/>
    </xf>
    <xf numFmtId="0" fontId="4" fillId="0" borderId="7" xfId="0" applyFont="1" applyBorder="1" applyAlignment="1" applyProtection="1">
      <alignment horizontal="center" vertical="center" wrapText="1" shrinkToFit="1"/>
    </xf>
    <xf numFmtId="165" fontId="7" fillId="0" borderId="1" xfId="1" applyNumberFormat="1" applyFont="1" applyFill="1" applyBorder="1" applyAlignment="1">
      <alignment vertical="top"/>
    </xf>
    <xf numFmtId="0" fontId="3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0" fillId="0" borderId="0" xfId="0" applyFill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Border="1"/>
    <xf numFmtId="0" fontId="9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vertical="center" wrapText="1" shrinkToFit="1"/>
    </xf>
    <xf numFmtId="164" fontId="13" fillId="0" borderId="1" xfId="0" applyNumberFormat="1" applyFont="1" applyFill="1" applyBorder="1" applyAlignment="1">
      <alignment vertical="top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2" fillId="0" borderId="0" xfId="0" applyFont="1" applyBorder="1"/>
    <xf numFmtId="0" fontId="11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2" borderId="4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/>
    </xf>
    <xf numFmtId="0" fontId="7" fillId="2" borderId="7" xfId="0" applyFont="1" applyFill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164" fontId="9" fillId="0" borderId="4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14</xdr:row>
      <xdr:rowOff>400050</xdr:rowOff>
    </xdr:from>
    <xdr:to>
      <xdr:col>10</xdr:col>
      <xdr:colOff>873760</xdr:colOff>
      <xdr:row>14</xdr:row>
      <xdr:rowOff>673100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40030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14</xdr:row>
      <xdr:rowOff>371475</xdr:rowOff>
    </xdr:from>
    <xdr:to>
      <xdr:col>9</xdr:col>
      <xdr:colOff>1408430</xdr:colOff>
      <xdr:row>14</xdr:row>
      <xdr:rowOff>842645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237172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J34" sqref="J34"/>
    </sheetView>
  </sheetViews>
  <sheetFormatPr defaultRowHeight="15"/>
  <cols>
    <col min="1" max="1" width="5.28515625" customWidth="1"/>
    <col min="2" max="2" width="12.28515625" customWidth="1"/>
    <col min="3" max="3" width="28.28515625" customWidth="1"/>
    <col min="4" max="4" width="6.140625" customWidth="1"/>
    <col min="5" max="5" width="7.42578125" customWidth="1"/>
    <col min="6" max="8" width="12.140625" customWidth="1"/>
    <col min="9" max="9" width="17.140625" customWidth="1"/>
    <col min="10" max="10" width="21.7109375" customWidth="1"/>
    <col min="11" max="11" width="14" customWidth="1"/>
    <col min="12" max="12" width="11.7109375" customWidth="1"/>
  </cols>
  <sheetData>
    <row r="1" spans="1:12" ht="15.75">
      <c r="G1" s="4"/>
      <c r="H1" s="4"/>
      <c r="I1" s="4"/>
      <c r="J1" s="4"/>
      <c r="L1" s="21" t="s">
        <v>16</v>
      </c>
    </row>
    <row r="2" spans="1:12" ht="15.75">
      <c r="G2" s="4"/>
      <c r="H2" s="4"/>
      <c r="I2" s="4"/>
      <c r="J2" s="4"/>
      <c r="L2" s="21" t="s">
        <v>0</v>
      </c>
    </row>
    <row r="3" spans="1:12" ht="8.25" customHeight="1">
      <c r="F3" s="1"/>
    </row>
    <row r="4" spans="1:12" ht="15.75">
      <c r="A4" s="45" t="s">
        <v>15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5"/>
    </row>
    <row r="5" spans="1:12" ht="10.5" customHeight="1">
      <c r="F5" s="3"/>
      <c r="G5" s="3"/>
      <c r="H5" s="3"/>
      <c r="I5" s="3"/>
      <c r="J5" s="3"/>
      <c r="K5" s="3"/>
      <c r="L5" s="3"/>
    </row>
    <row r="6" spans="1:12" ht="32.25" customHeight="1">
      <c r="A6" s="46" t="s">
        <v>34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s="15" customFormat="1" ht="10.5" customHeight="1">
      <c r="A7" s="47" t="s">
        <v>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16"/>
    </row>
    <row r="8" spans="1:12" ht="40.5" customHeight="1">
      <c r="A8" s="54" t="s">
        <v>8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</row>
    <row r="9" spans="1:12" ht="39.75" customHeight="1">
      <c r="A9" s="53" t="s">
        <v>33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5" customHeight="1">
      <c r="A10" s="60" t="s">
        <v>29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</row>
    <row r="11" spans="1:12" ht="9.75" customHeight="1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>
      <c r="A12" s="46" t="s">
        <v>22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</row>
    <row r="13" spans="1:12" ht="7.5" customHeight="1">
      <c r="F13" s="29"/>
      <c r="G13" s="2"/>
      <c r="H13" s="2"/>
      <c r="L13" s="20"/>
    </row>
    <row r="14" spans="1:12" ht="15.75" customHeight="1">
      <c r="A14" s="48" t="s">
        <v>7</v>
      </c>
      <c r="B14" s="48"/>
      <c r="C14" s="48"/>
      <c r="D14" s="48"/>
      <c r="E14" s="48"/>
      <c r="F14" s="48"/>
      <c r="G14" s="48"/>
      <c r="H14" s="48"/>
      <c r="I14" s="48"/>
      <c r="J14" s="48"/>
      <c r="K14" s="49"/>
      <c r="L14" s="23"/>
    </row>
    <row r="15" spans="1:12" s="7" customFormat="1" ht="83.25" customHeight="1">
      <c r="A15" s="6" t="s">
        <v>6</v>
      </c>
      <c r="B15" s="8" t="s">
        <v>19</v>
      </c>
      <c r="C15" s="8" t="s">
        <v>2</v>
      </c>
      <c r="D15" s="33" t="s">
        <v>20</v>
      </c>
      <c r="E15" s="18" t="s">
        <v>25</v>
      </c>
      <c r="F15" s="8" t="s">
        <v>9</v>
      </c>
      <c r="G15" s="8" t="s">
        <v>10</v>
      </c>
      <c r="H15" s="8" t="s">
        <v>11</v>
      </c>
      <c r="I15" s="8" t="s">
        <v>12</v>
      </c>
      <c r="J15" s="10" t="s">
        <v>5</v>
      </c>
      <c r="K15" s="11" t="s">
        <v>4</v>
      </c>
      <c r="L15" s="19" t="s">
        <v>14</v>
      </c>
    </row>
    <row r="16" spans="1:12" ht="91.5" customHeight="1">
      <c r="A16" s="12">
        <v>1</v>
      </c>
      <c r="B16" s="12" t="s">
        <v>31</v>
      </c>
      <c r="C16" s="14" t="s">
        <v>30</v>
      </c>
      <c r="D16" s="14" t="s">
        <v>24</v>
      </c>
      <c r="E16" s="37">
        <v>1</v>
      </c>
      <c r="F16" s="17">
        <v>43650</v>
      </c>
      <c r="G16" s="17">
        <v>45000</v>
      </c>
      <c r="H16" s="17">
        <v>45000</v>
      </c>
      <c r="I16" s="13">
        <f>AVERAGE(F16:H16)</f>
        <v>44550</v>
      </c>
      <c r="J16" s="13">
        <f>STDEV(F16:H16)</f>
        <v>779.4228634059948</v>
      </c>
      <c r="K16" s="24">
        <f>J16/I16</f>
        <v>1.7495462702715934E-2</v>
      </c>
      <c r="L16" s="13">
        <f>E16*I16</f>
        <v>44550</v>
      </c>
    </row>
    <row r="17" spans="1:12">
      <c r="A17" s="55" t="s">
        <v>21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13">
        <f>SUM(L16:L16)</f>
        <v>44550</v>
      </c>
    </row>
    <row r="18" spans="1:12" ht="21" customHeight="1">
      <c r="A18" s="57" t="s">
        <v>23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34">
        <f>E16*F16</f>
        <v>43650</v>
      </c>
    </row>
    <row r="19" spans="1:12" ht="30" customHeight="1">
      <c r="A19" s="50" t="s">
        <v>35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2"/>
    </row>
    <row r="20" spans="1:12" s="28" customFormat="1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2" ht="9.75" customHeight="1">
      <c r="F21" s="29"/>
      <c r="G21" s="2"/>
      <c r="H21" s="2"/>
    </row>
    <row r="22" spans="1:12" ht="15.75" customHeight="1">
      <c r="A22" s="44" t="s">
        <v>18</v>
      </c>
      <c r="B22" s="44"/>
      <c r="C22" s="44"/>
      <c r="D22" s="36"/>
      <c r="E22" s="35"/>
      <c r="F22" s="58" t="s">
        <v>32</v>
      </c>
      <c r="G22" s="58"/>
      <c r="I22" s="30"/>
      <c r="J22" s="30"/>
      <c r="K22" s="30"/>
    </row>
    <row r="23" spans="1:12" ht="15.75">
      <c r="F23" s="31"/>
      <c r="G23" s="9"/>
    </row>
    <row r="24" spans="1:12" ht="15.75">
      <c r="F24" s="29"/>
      <c r="G24" s="2"/>
      <c r="H24" s="2"/>
    </row>
    <row r="25" spans="1:12" s="15" customFormat="1" ht="15" customHeight="1">
      <c r="A25" s="44" t="s">
        <v>17</v>
      </c>
      <c r="B25" s="44"/>
      <c r="C25" s="44"/>
      <c r="D25" s="38"/>
      <c r="E25" s="38"/>
      <c r="F25" s="25" t="s">
        <v>13</v>
      </c>
      <c r="G25" s="39"/>
      <c r="H25" s="59" t="s">
        <v>26</v>
      </c>
      <c r="I25" s="59"/>
      <c r="K25" s="40"/>
      <c r="L25"/>
    </row>
    <row r="26" spans="1:12" ht="10.5" customHeight="1">
      <c r="A26" s="15"/>
      <c r="B26" s="15"/>
      <c r="C26" s="15"/>
      <c r="D26" s="15"/>
      <c r="E26" s="15"/>
      <c r="F26" s="22" t="s">
        <v>3</v>
      </c>
      <c r="G26" s="42" t="s">
        <v>27</v>
      </c>
      <c r="H26" s="43" t="s">
        <v>28</v>
      </c>
      <c r="I26" s="43"/>
      <c r="K26" s="41"/>
      <c r="L26" s="15"/>
    </row>
  </sheetData>
  <mergeCells count="16">
    <mergeCell ref="H26:I26"/>
    <mergeCell ref="A22:C22"/>
    <mergeCell ref="A4:K4"/>
    <mergeCell ref="A6:L6"/>
    <mergeCell ref="A7:K7"/>
    <mergeCell ref="A12:L12"/>
    <mergeCell ref="A14:K14"/>
    <mergeCell ref="A19:L19"/>
    <mergeCell ref="A9:L9"/>
    <mergeCell ref="A8:L8"/>
    <mergeCell ref="A17:K17"/>
    <mergeCell ref="A18:K18"/>
    <mergeCell ref="F22:G22"/>
    <mergeCell ref="A25:C25"/>
    <mergeCell ref="H25:I25"/>
    <mergeCell ref="A10:L10"/>
  </mergeCells>
  <pageMargins left="0.19685039370078741" right="0.11811023622047245" top="0.74803149606299213" bottom="0.35433070866141736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Лабухина Л.А</cp:lastModifiedBy>
  <cp:lastPrinted>2026-05-26T12:09:47Z</cp:lastPrinted>
  <dcterms:created xsi:type="dcterms:W3CDTF">2014-02-20T07:55:18Z</dcterms:created>
  <dcterms:modified xsi:type="dcterms:W3CDTF">2026-05-27T09:32:39Z</dcterms:modified>
</cp:coreProperties>
</file>