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УБЛИЧКИ 2026\Печати\"/>
    </mc:Choice>
  </mc:AlternateContent>
  <bookViews>
    <workbookView xWindow="0" yWindow="0" windowWidth="38400" windowHeight="17430"/>
  </bookViews>
  <sheets>
    <sheet name="расчет" sheetId="1" r:id="rId1"/>
  </sheets>
  <definedNames>
    <definedName name="_xlnm.Print_Area" localSheetId="0">расчет!$A$1:$N$36</definedName>
  </definedNames>
  <calcPr calcId="162913"/>
</workbook>
</file>

<file path=xl/calcChain.xml><?xml version="1.0" encoding="utf-8"?>
<calcChain xmlns="http://schemas.openxmlformats.org/spreadsheetml/2006/main">
  <c r="N8" i="1" l="1"/>
  <c r="N9" i="1"/>
  <c r="N10" i="1"/>
  <c r="N11" i="1"/>
  <c r="N12" i="1"/>
  <c r="N13" i="1"/>
  <c r="N14" i="1"/>
  <c r="N15" i="1"/>
  <c r="N16" i="1"/>
  <c r="N17" i="1"/>
  <c r="N18" i="1"/>
  <c r="N19" i="1"/>
  <c r="N7" i="1"/>
  <c r="N20" i="1" l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K7" i="1" l="1"/>
  <c r="L7" i="1" s="1"/>
  <c r="K8" i="1"/>
  <c r="L8" i="1" s="1"/>
  <c r="K9" i="1"/>
  <c r="L9" i="1" s="1"/>
  <c r="K10" i="1"/>
  <c r="L10" i="1" s="1"/>
  <c r="K11" i="1"/>
  <c r="L11" i="1" s="1"/>
  <c r="K12" i="1"/>
  <c r="L12" i="1" s="1"/>
  <c r="K13" i="1"/>
  <c r="L13" i="1" s="1"/>
  <c r="K14" i="1"/>
  <c r="L14" i="1" s="1"/>
  <c r="K15" i="1"/>
  <c r="L15" i="1" s="1"/>
  <c r="K16" i="1"/>
  <c r="L16" i="1" s="1"/>
  <c r="K17" i="1"/>
  <c r="L17" i="1" s="1"/>
  <c r="K18" i="1"/>
  <c r="L18" i="1" s="1"/>
  <c r="K19" i="1"/>
  <c r="L19" i="1" s="1"/>
</calcChain>
</file>

<file path=xl/sharedStrings.xml><?xml version="1.0" encoding="utf-8"?>
<sst xmlns="http://schemas.openxmlformats.org/spreadsheetml/2006/main" count="49" uniqueCount="37">
  <si>
    <t xml:space="preserve">Расчет (начальной) максимальной цены контракта </t>
  </si>
  <si>
    <t>предмет закупки</t>
  </si>
  <si>
    <t>№ п/п</t>
  </si>
  <si>
    <t>Описание товара</t>
  </si>
  <si>
    <t>Ед. измерения</t>
  </si>
  <si>
    <t>Кол-во</t>
  </si>
  <si>
    <t>Цена предл. №1          вх.149 от 02.06.2026г., (руб. вкл. НДС)</t>
  </si>
  <si>
    <t>Цена предл. №2 вх.150 от 02.06.2026г., (руб. вкл. НДС)</t>
  </si>
  <si>
    <t>Цена предл. №3 вх.151 от 02.06.2026г.,(руб. вкл. НДС)</t>
  </si>
  <si>
    <t xml:space="preserve">Цена предл. №4 </t>
  </si>
  <si>
    <t xml:space="preserve">Цена предл. №5 </t>
  </si>
  <si>
    <t>Средняя арифметическая цена единицы товара</t>
  </si>
  <si>
    <t xml:space="preserve">Среднеквадратичное отклонение </t>
  </si>
  <si>
    <t>Коэффициент вариации (%)</t>
  </si>
  <si>
    <t>Минимальное предложение</t>
  </si>
  <si>
    <t xml:space="preserve">НМЦК (руб. вкл. НДС) </t>
  </si>
  <si>
    <t>Штемпель 1 («Проверено»)</t>
  </si>
  <si>
    <t>ШТ</t>
  </si>
  <si>
    <t>Штемпель 2 («Опоздал в школу»)</t>
  </si>
  <si>
    <t>Штемпель 3 («Копия верна»)</t>
  </si>
  <si>
    <t>Штемпель 4 («Копия верна»)</t>
  </si>
  <si>
    <t>Штемпель 5 (наименование учреждения</t>
  </si>
  <si>
    <t>Штемпель 6 (гербовая печать)</t>
  </si>
  <si>
    <t>Штемпель 7 (печать для документов)</t>
  </si>
  <si>
    <t>Штемпель 8 (должность)</t>
  </si>
  <si>
    <t>Штемпель 9 (должность)</t>
  </si>
  <si>
    <t>Штемпель 10 (должность)</t>
  </si>
  <si>
    <t>Штемпель 11 (должность)</t>
  </si>
  <si>
    <t>Штемпель 12 (должность)</t>
  </si>
  <si>
    <t>Штемпель 13 (датер)</t>
  </si>
  <si>
    <t>Итого:</t>
  </si>
  <si>
    <t>Коэффициент вариации цены составляет менее 33%. Совокупность значений, используемых в расчете, считается однородной.</t>
  </si>
  <si>
    <t xml:space="preserve">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 или нескольких следующих методов: методом сопоставимых рыночных цен (анализа рынка) </t>
  </si>
  <si>
    <t xml:space="preserve">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При применении метода сопоставимых рыночных цен (анализа рынка) информация о ценах услуг была  получена с учетом сопоставимых с условиями планируемой закупки коммерческих и (или) финансовых условий поставок товаров, выполнения работ, оказания услуг. Были получены 3 коммерческих предложения от трех потенциальных исполнителей.
</t>
  </si>
  <si>
    <t xml:space="preserve">Цена контракта (цена единицы товара) определяется участником закупки на основе прилагаемого заказчиком расчета начальной (максимальной) цены контракта (начальной цены единицы товара) с учетом расходов на доставку, погрузку-разгрузку, перевозку, страхование, уплату таможенных пошлин, налогов и иных обязательных платежей.
В случае если победитель не является плательщиком НДС (в том числе находится на упрощенной системе налогообложения), расчеты за единицу товара при формировании проекта контракта производятся с учетом коэффициента пересчета, рассчитанного как отношение цены контракта, предложенной победителем, к начальной (максимальной) цене контракта, сформированной заказчиком, без учета суммы НДС. 
Контракт заключается по цене, предложенной участником закупки, с которым заключается контракт.                                                                                                                                                                                                                  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цен.
</t>
  </si>
  <si>
    <t>Валюта, используемая для формирования цены контракта и расчетов с поставщиками (исполнителями, подрядчиками), - рубль Российской Федерации</t>
  </si>
  <si>
    <t xml:space="preserve">
«Поставка штампов и печатей»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</si>
</sst>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.00"/>
  </numFmts>
  <fonts count="10" x14ac:knownFonts="1">
    <font>
      <sz val="10"/>
      <color theme="1"/>
      <name val="Arial Cyr"/>
    </font>
    <font>
      <sz val="12"/>
      <name val="Times New Roman"/>
    </font>
    <font>
      <b/>
      <sz val="12"/>
      <name val="Times New Roman"/>
    </font>
    <font>
      <sz val="10"/>
      <name val="Times New Roman"/>
    </font>
    <font>
      <b/>
      <sz val="10"/>
      <name val="Times New Roman"/>
    </font>
    <font>
      <i/>
      <sz val="12"/>
      <name val="Times New Roman"/>
    </font>
    <font>
      <b/>
      <i/>
      <sz val="12"/>
      <name val="Times New Roman"/>
    </font>
    <font>
      <sz val="11"/>
      <name val="Times New Roman"/>
    </font>
    <font>
      <b/>
      <sz val="11"/>
      <name val="Times New Roman"/>
    </font>
    <font>
      <sz val="11"/>
      <color indexed="64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  <fill>
      <patternFill patternType="solid">
        <fgColor indexed="5"/>
        <bgColor indexed="5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7" fillId="0" borderId="0" xfId="0" applyFont="1" applyAlignment="1">
      <alignment vertical="center"/>
    </xf>
    <xf numFmtId="0" fontId="7" fillId="5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164" fontId="7" fillId="5" borderId="3" xfId="0" applyNumberFormat="1" applyFont="1" applyFill="1" applyBorder="1" applyAlignment="1">
      <alignment horizontal="center" vertical="center" wrapText="1"/>
    </xf>
    <xf numFmtId="2" fontId="7" fillId="5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5" borderId="0" xfId="0" applyFont="1" applyFill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top" wrapText="1"/>
    </xf>
    <xf numFmtId="164" fontId="2" fillId="5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2" fontId="1" fillId="0" borderId="0" xfId="0" applyNumberFormat="1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top" wrapText="1"/>
    </xf>
    <xf numFmtId="0" fontId="2" fillId="5" borderId="4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1">
    <dxf>
      <font>
        <color indexed="2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38"/>
  <sheetViews>
    <sheetView tabSelected="1" workbookViewId="0">
      <selection activeCell="Q16" sqref="Q16"/>
    </sheetView>
  </sheetViews>
  <sheetFormatPr defaultColWidth="9" defaultRowHeight="15.75" customHeight="1" x14ac:dyDescent="0.25"/>
  <cols>
    <col min="1" max="1" width="6.85546875" style="1" customWidth="1"/>
    <col min="2" max="2" width="43.140625" style="1" customWidth="1"/>
    <col min="3" max="3" width="10.7109375" style="1" customWidth="1"/>
    <col min="4" max="4" width="7.140625" style="2" customWidth="1"/>
    <col min="5" max="5" width="19" style="1" customWidth="1"/>
    <col min="6" max="6" width="18.85546875" style="1" customWidth="1"/>
    <col min="7" max="7" width="19.140625" style="1" customWidth="1"/>
    <col min="8" max="8" width="18.42578125" style="1" hidden="1" customWidth="1"/>
    <col min="9" max="9" width="17.42578125" style="1" hidden="1" customWidth="1"/>
    <col min="10" max="10" width="15" style="1" customWidth="1"/>
    <col min="11" max="11" width="13.140625" style="1" customWidth="1"/>
    <col min="12" max="12" width="12.140625" style="1" customWidth="1"/>
    <col min="13" max="13" width="16.85546875" style="1" customWidth="1"/>
    <col min="14" max="14" width="14.85546875" style="1" customWidth="1"/>
    <col min="15" max="15" width="13.140625" style="3" customWidth="1"/>
    <col min="16" max="16" width="17" style="3" customWidth="1"/>
    <col min="17" max="24" width="9.140625" style="1" customWidth="1"/>
    <col min="25" max="257" width="9.140625" style="4" customWidth="1"/>
  </cols>
  <sheetData>
    <row r="1" spans="1:24" x14ac:dyDescent="0.25">
      <c r="A1" s="5"/>
      <c r="B1" s="5"/>
      <c r="C1" s="5"/>
      <c r="D1" s="6"/>
      <c r="E1" s="5"/>
      <c r="F1" s="5"/>
      <c r="G1" s="5"/>
      <c r="H1" s="5"/>
      <c r="I1" s="5"/>
      <c r="J1" s="5"/>
      <c r="K1" s="28"/>
      <c r="L1" s="28"/>
      <c r="M1" s="28"/>
      <c r="N1" s="28"/>
    </row>
    <row r="2" spans="1:24" ht="30.75" customHeight="1" x14ac:dyDescent="0.25">
      <c r="A2" s="28" t="s">
        <v>0</v>
      </c>
      <c r="B2" s="28"/>
      <c r="C2" s="28"/>
      <c r="D2" s="29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24" ht="48" customHeight="1" x14ac:dyDescent="0.25">
      <c r="A3" s="34" t="s">
        <v>36</v>
      </c>
      <c r="B3" s="35"/>
      <c r="C3" s="34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24" x14ac:dyDescent="0.25">
      <c r="A4" s="28" t="s">
        <v>1</v>
      </c>
      <c r="B4" s="28"/>
      <c r="C4" s="28"/>
      <c r="D4" s="29"/>
      <c r="E4" s="28"/>
      <c r="F4" s="28"/>
      <c r="G4" s="28"/>
      <c r="H4" s="28"/>
      <c r="I4" s="28"/>
      <c r="J4" s="28"/>
      <c r="K4" s="28"/>
      <c r="L4" s="28"/>
      <c r="M4" s="28"/>
      <c r="N4" s="28"/>
    </row>
    <row r="5" spans="1:24" ht="120.75" customHeight="1" x14ac:dyDescent="0.25">
      <c r="A5" s="7" t="s">
        <v>2</v>
      </c>
      <c r="B5" s="7" t="s">
        <v>3</v>
      </c>
      <c r="C5" s="7" t="s">
        <v>4</v>
      </c>
      <c r="D5" s="8" t="s">
        <v>5</v>
      </c>
      <c r="E5" s="9" t="s">
        <v>6</v>
      </c>
      <c r="F5" s="9" t="s">
        <v>7</v>
      </c>
      <c r="G5" s="9" t="s">
        <v>8</v>
      </c>
      <c r="H5" s="7" t="s">
        <v>9</v>
      </c>
      <c r="I5" s="7" t="s">
        <v>10</v>
      </c>
      <c r="J5" s="7" t="s">
        <v>11</v>
      </c>
      <c r="K5" s="7" t="s">
        <v>12</v>
      </c>
      <c r="L5" s="7" t="s">
        <v>13</v>
      </c>
      <c r="M5" s="10" t="s">
        <v>14</v>
      </c>
      <c r="N5" s="7" t="s">
        <v>15</v>
      </c>
    </row>
    <row r="6" spans="1:24" ht="12.75" customHeight="1" x14ac:dyDescent="0.25">
      <c r="A6" s="11">
        <v>1</v>
      </c>
      <c r="B6" s="11">
        <v>2</v>
      </c>
      <c r="C6" s="11">
        <v>3</v>
      </c>
      <c r="D6" s="12">
        <v>4</v>
      </c>
      <c r="E6" s="11">
        <v>5</v>
      </c>
      <c r="F6" s="11">
        <v>6</v>
      </c>
      <c r="G6" s="11">
        <v>7</v>
      </c>
      <c r="H6" s="11">
        <v>8</v>
      </c>
      <c r="I6" s="11">
        <v>9</v>
      </c>
      <c r="J6" s="11">
        <v>10</v>
      </c>
      <c r="K6" s="11">
        <v>11</v>
      </c>
      <c r="L6" s="11">
        <v>12</v>
      </c>
      <c r="M6" s="11"/>
      <c r="N6" s="11"/>
    </row>
    <row r="7" spans="1:24" s="13" customFormat="1" ht="27.95" customHeight="1" x14ac:dyDescent="0.2">
      <c r="A7" s="14">
        <v>1</v>
      </c>
      <c r="B7" s="21" t="s">
        <v>16</v>
      </c>
      <c r="C7" s="15" t="s">
        <v>17</v>
      </c>
      <c r="D7" s="15">
        <v>1</v>
      </c>
      <c r="E7" s="16">
        <v>1200</v>
      </c>
      <c r="F7" s="17">
        <v>950</v>
      </c>
      <c r="G7" s="17">
        <v>1250</v>
      </c>
      <c r="H7" s="17"/>
      <c r="I7" s="17"/>
      <c r="J7" s="17">
        <f t="shared" ref="J7:J19" si="0">ROUND(AVERAGE(E7:G7),2)</f>
        <v>1133.33</v>
      </c>
      <c r="K7" s="17">
        <f t="shared" ref="K7:K19" si="1">IF(J7=0,0,(SQRT((IF(E7&lt;1,0,POWER((E7-J7),2))+IF(F7&lt;1,0,POWER((F7-J7),2))+IF(G7&lt;1,0,POWER((G7-J7),2))+IF(H7&lt;1,0,POWER((H7-J7),2))+IF(I7&lt;1,0,POWER((I7-J7),2)))/((IF(E7&lt;1,0,1)+IF(F7&lt;1,0,1)+IF(G7&lt;1,0,1)+IF(H7&lt;1,0,1)+IF(I7&lt;1,0,1))-1))))</f>
        <v>160.7275127350635</v>
      </c>
      <c r="L7" s="17">
        <f t="shared" ref="L7:L19" si="2">IF(J7=0,0,(K7/J7)*100)</f>
        <v>14.181881070391105</v>
      </c>
      <c r="M7" s="18">
        <v>950</v>
      </c>
      <c r="N7" s="16">
        <f>D7*M7</f>
        <v>950</v>
      </c>
      <c r="O7" s="19"/>
      <c r="P7" s="19"/>
      <c r="Q7" s="20"/>
      <c r="R7" s="20"/>
      <c r="S7" s="20"/>
      <c r="T7" s="20"/>
      <c r="U7" s="20"/>
      <c r="V7" s="20"/>
      <c r="W7" s="20"/>
      <c r="X7" s="20"/>
    </row>
    <row r="8" spans="1:24" s="13" customFormat="1" ht="27.95" customHeight="1" x14ac:dyDescent="0.2">
      <c r="A8" s="14">
        <v>2</v>
      </c>
      <c r="B8" s="21" t="s">
        <v>18</v>
      </c>
      <c r="C8" s="15" t="s">
        <v>17</v>
      </c>
      <c r="D8" s="15">
        <v>3</v>
      </c>
      <c r="E8" s="16">
        <v>1200</v>
      </c>
      <c r="F8" s="17">
        <v>950</v>
      </c>
      <c r="G8" s="17">
        <v>1250</v>
      </c>
      <c r="H8" s="17"/>
      <c r="I8" s="17"/>
      <c r="J8" s="17">
        <f t="shared" ref="J8:J17" si="3">ROUND(AVERAGE(E8:G8),2)</f>
        <v>1133.33</v>
      </c>
      <c r="K8" s="17">
        <f t="shared" ref="K8:K17" si="4">IF(J8=0,0,(SQRT((IF(E8&lt;1,0,POWER((E8-J8),2))+IF(F8&lt;1,0,POWER((F8-J8),2))+IF(G8&lt;1,0,POWER((G8-J8),2))+IF(H8&lt;1,0,POWER((H8-J8),2))+IF(I8&lt;1,0,POWER((I8-J8),2)))/((IF(E8&lt;1,0,1)+IF(F8&lt;1,0,1)+IF(G8&lt;1,0,1)+IF(H8&lt;1,0,1)+IF(I8&lt;1,0,1))-1))))</f>
        <v>160.7275127350635</v>
      </c>
      <c r="L8" s="17">
        <f t="shared" ref="L8:L17" si="5">IF(J8=0,0,(K8/J8)*100)</f>
        <v>14.181881070391105</v>
      </c>
      <c r="M8" s="18">
        <v>950</v>
      </c>
      <c r="N8" s="16">
        <f t="shared" ref="N8:N19" si="6">D8*M8</f>
        <v>2850</v>
      </c>
      <c r="O8" s="19"/>
      <c r="P8" s="19"/>
      <c r="Q8" s="20"/>
      <c r="R8" s="20"/>
      <c r="S8" s="20"/>
      <c r="T8" s="20"/>
      <c r="U8" s="20"/>
      <c r="V8" s="20"/>
      <c r="W8" s="20"/>
      <c r="X8" s="20"/>
    </row>
    <row r="9" spans="1:24" s="13" customFormat="1" ht="27.95" customHeight="1" x14ac:dyDescent="0.2">
      <c r="A9" s="14">
        <v>3</v>
      </c>
      <c r="B9" s="21" t="s">
        <v>19</v>
      </c>
      <c r="C9" s="15" t="s">
        <v>17</v>
      </c>
      <c r="D9" s="15">
        <v>1</v>
      </c>
      <c r="E9" s="16">
        <v>1200</v>
      </c>
      <c r="F9" s="17">
        <v>950</v>
      </c>
      <c r="G9" s="17">
        <v>1250</v>
      </c>
      <c r="H9" s="17"/>
      <c r="I9" s="17"/>
      <c r="J9" s="17">
        <f t="shared" si="3"/>
        <v>1133.33</v>
      </c>
      <c r="K9" s="17">
        <f t="shared" si="4"/>
        <v>160.7275127350635</v>
      </c>
      <c r="L9" s="17">
        <f t="shared" si="5"/>
        <v>14.181881070391105</v>
      </c>
      <c r="M9" s="18">
        <v>950</v>
      </c>
      <c r="N9" s="16">
        <f t="shared" si="6"/>
        <v>950</v>
      </c>
      <c r="O9" s="19"/>
      <c r="P9" s="19"/>
      <c r="Q9" s="20"/>
      <c r="R9" s="20"/>
      <c r="S9" s="20"/>
      <c r="T9" s="20"/>
      <c r="U9" s="20"/>
      <c r="V9" s="20"/>
      <c r="W9" s="20"/>
      <c r="X9" s="20"/>
    </row>
    <row r="10" spans="1:24" s="13" customFormat="1" ht="27.95" customHeight="1" x14ac:dyDescent="0.2">
      <c r="A10" s="14">
        <v>4</v>
      </c>
      <c r="B10" s="21" t="s">
        <v>20</v>
      </c>
      <c r="C10" s="15" t="s">
        <v>17</v>
      </c>
      <c r="D10" s="15">
        <v>2</v>
      </c>
      <c r="E10" s="16">
        <v>1250</v>
      </c>
      <c r="F10" s="17">
        <v>1100</v>
      </c>
      <c r="G10" s="17">
        <v>1300</v>
      </c>
      <c r="H10" s="17"/>
      <c r="I10" s="17"/>
      <c r="J10" s="17">
        <f t="shared" si="3"/>
        <v>1216.67</v>
      </c>
      <c r="K10" s="17">
        <f t="shared" si="4"/>
        <v>104.08330005337071</v>
      </c>
      <c r="L10" s="17">
        <f t="shared" si="5"/>
        <v>8.55476834748705</v>
      </c>
      <c r="M10" s="18">
        <v>1100</v>
      </c>
      <c r="N10" s="16">
        <f t="shared" si="6"/>
        <v>2200</v>
      </c>
      <c r="O10" s="19"/>
      <c r="P10" s="19"/>
      <c r="Q10" s="20"/>
      <c r="R10" s="20"/>
      <c r="S10" s="20"/>
      <c r="T10" s="20"/>
      <c r="U10" s="20"/>
      <c r="V10" s="20"/>
      <c r="W10" s="20"/>
      <c r="X10" s="20"/>
    </row>
    <row r="11" spans="1:24" s="13" customFormat="1" ht="27.95" customHeight="1" x14ac:dyDescent="0.2">
      <c r="A11" s="14">
        <v>5</v>
      </c>
      <c r="B11" s="21" t="s">
        <v>21</v>
      </c>
      <c r="C11" s="15" t="s">
        <v>17</v>
      </c>
      <c r="D11" s="15">
        <v>3</v>
      </c>
      <c r="E11" s="16">
        <v>1800</v>
      </c>
      <c r="F11" s="17">
        <v>1250</v>
      </c>
      <c r="G11" s="17">
        <v>1900</v>
      </c>
      <c r="H11" s="17"/>
      <c r="I11" s="17"/>
      <c r="J11" s="17">
        <f t="shared" si="3"/>
        <v>1650</v>
      </c>
      <c r="K11" s="17">
        <f t="shared" si="4"/>
        <v>350</v>
      </c>
      <c r="L11" s="17">
        <f t="shared" si="5"/>
        <v>21.212121212121211</v>
      </c>
      <c r="M11" s="18">
        <v>1250</v>
      </c>
      <c r="N11" s="16">
        <f t="shared" si="6"/>
        <v>3750</v>
      </c>
      <c r="O11" s="19"/>
      <c r="P11" s="19"/>
      <c r="Q11" s="20"/>
      <c r="R11" s="20"/>
      <c r="S11" s="20"/>
      <c r="T11" s="20"/>
      <c r="U11" s="20"/>
      <c r="V11" s="20"/>
      <c r="W11" s="20"/>
      <c r="X11" s="20"/>
    </row>
    <row r="12" spans="1:24" s="13" customFormat="1" ht="27.95" customHeight="1" x14ac:dyDescent="0.2">
      <c r="A12" s="14">
        <v>6</v>
      </c>
      <c r="B12" s="21" t="s">
        <v>22</v>
      </c>
      <c r="C12" s="15" t="s">
        <v>17</v>
      </c>
      <c r="D12" s="15">
        <v>1</v>
      </c>
      <c r="E12" s="16">
        <v>1700</v>
      </c>
      <c r="F12" s="17">
        <v>1000</v>
      </c>
      <c r="G12" s="17">
        <v>1800</v>
      </c>
      <c r="H12" s="17"/>
      <c r="I12" s="17"/>
      <c r="J12" s="17">
        <f t="shared" si="3"/>
        <v>1500</v>
      </c>
      <c r="K12" s="17">
        <f t="shared" si="4"/>
        <v>435.88989435406734</v>
      </c>
      <c r="L12" s="17">
        <f t="shared" si="5"/>
        <v>29.059326290271155</v>
      </c>
      <c r="M12" s="18">
        <v>1000</v>
      </c>
      <c r="N12" s="16">
        <f t="shared" si="6"/>
        <v>1000</v>
      </c>
      <c r="O12" s="19"/>
      <c r="P12" s="19"/>
      <c r="Q12" s="20"/>
      <c r="R12" s="20"/>
      <c r="S12" s="20"/>
      <c r="T12" s="20"/>
      <c r="U12" s="20"/>
      <c r="V12" s="20"/>
      <c r="W12" s="20"/>
      <c r="X12" s="20"/>
    </row>
    <row r="13" spans="1:24" s="13" customFormat="1" ht="27.95" customHeight="1" x14ac:dyDescent="0.2">
      <c r="A13" s="14">
        <v>7</v>
      </c>
      <c r="B13" s="21" t="s">
        <v>23</v>
      </c>
      <c r="C13" s="15" t="s">
        <v>17</v>
      </c>
      <c r="D13" s="15">
        <v>3</v>
      </c>
      <c r="E13" s="16">
        <v>1300</v>
      </c>
      <c r="F13" s="17">
        <v>850</v>
      </c>
      <c r="G13" s="17">
        <v>1400</v>
      </c>
      <c r="H13" s="17"/>
      <c r="I13" s="17"/>
      <c r="J13" s="17">
        <f t="shared" si="3"/>
        <v>1183.33</v>
      </c>
      <c r="K13" s="17">
        <f t="shared" si="4"/>
        <v>292.97326388255976</v>
      </c>
      <c r="L13" s="17">
        <f t="shared" si="5"/>
        <v>24.758373731973311</v>
      </c>
      <c r="M13" s="18">
        <v>850</v>
      </c>
      <c r="N13" s="16">
        <f t="shared" si="6"/>
        <v>2550</v>
      </c>
      <c r="O13" s="19"/>
      <c r="P13" s="19"/>
      <c r="Q13" s="20"/>
      <c r="R13" s="20"/>
      <c r="S13" s="20"/>
      <c r="T13" s="20"/>
      <c r="U13" s="20"/>
      <c r="V13" s="20"/>
      <c r="W13" s="20"/>
      <c r="X13" s="20"/>
    </row>
    <row r="14" spans="1:24" s="13" customFormat="1" ht="27.95" customHeight="1" x14ac:dyDescent="0.2">
      <c r="A14" s="14">
        <v>8</v>
      </c>
      <c r="B14" s="21" t="s">
        <v>24</v>
      </c>
      <c r="C14" s="15" t="s">
        <v>17</v>
      </c>
      <c r="D14" s="15">
        <v>1</v>
      </c>
      <c r="E14" s="16">
        <v>1800</v>
      </c>
      <c r="F14" s="17">
        <v>950</v>
      </c>
      <c r="G14" s="17">
        <v>1800</v>
      </c>
      <c r="H14" s="17"/>
      <c r="I14" s="17"/>
      <c r="J14" s="17">
        <f t="shared" si="3"/>
        <v>1516.67</v>
      </c>
      <c r="K14" s="17">
        <f t="shared" si="4"/>
        <v>490.74772882816279</v>
      </c>
      <c r="L14" s="17">
        <f t="shared" si="5"/>
        <v>32.356921995434917</v>
      </c>
      <c r="M14" s="18">
        <v>950</v>
      </c>
      <c r="N14" s="16">
        <f t="shared" si="6"/>
        <v>950</v>
      </c>
      <c r="O14" s="19"/>
      <c r="P14" s="19"/>
      <c r="Q14" s="20"/>
      <c r="R14" s="20"/>
      <c r="S14" s="20"/>
      <c r="T14" s="20"/>
      <c r="U14" s="20"/>
      <c r="V14" s="20"/>
      <c r="W14" s="20"/>
      <c r="X14" s="20"/>
    </row>
    <row r="15" spans="1:24" s="13" customFormat="1" ht="27.95" customHeight="1" x14ac:dyDescent="0.2">
      <c r="A15" s="14">
        <v>9</v>
      </c>
      <c r="B15" s="21" t="s">
        <v>25</v>
      </c>
      <c r="C15" s="15" t="s">
        <v>17</v>
      </c>
      <c r="D15" s="15">
        <v>1</v>
      </c>
      <c r="E15" s="16">
        <v>1800</v>
      </c>
      <c r="F15" s="17">
        <v>950</v>
      </c>
      <c r="G15" s="17">
        <v>1800</v>
      </c>
      <c r="H15" s="17"/>
      <c r="I15" s="17"/>
      <c r="J15" s="17">
        <f t="shared" si="3"/>
        <v>1516.67</v>
      </c>
      <c r="K15" s="17">
        <f t="shared" si="4"/>
        <v>490.74772882816279</v>
      </c>
      <c r="L15" s="17">
        <f t="shared" si="5"/>
        <v>32.356921995434917</v>
      </c>
      <c r="M15" s="18">
        <v>950</v>
      </c>
      <c r="N15" s="16">
        <f t="shared" si="6"/>
        <v>950</v>
      </c>
      <c r="O15" s="19"/>
      <c r="P15" s="19"/>
      <c r="Q15" s="20"/>
      <c r="R15" s="20"/>
      <c r="S15" s="20"/>
      <c r="T15" s="20"/>
      <c r="U15" s="20"/>
      <c r="V15" s="20"/>
      <c r="W15" s="20"/>
      <c r="X15" s="20"/>
    </row>
    <row r="16" spans="1:24" s="13" customFormat="1" ht="27.95" customHeight="1" x14ac:dyDescent="0.2">
      <c r="A16" s="14">
        <v>10</v>
      </c>
      <c r="B16" s="21" t="s">
        <v>26</v>
      </c>
      <c r="C16" s="15" t="s">
        <v>17</v>
      </c>
      <c r="D16" s="15">
        <v>1</v>
      </c>
      <c r="E16" s="16">
        <v>1500</v>
      </c>
      <c r="F16" s="17">
        <v>950</v>
      </c>
      <c r="G16" s="17">
        <v>1800</v>
      </c>
      <c r="H16" s="17"/>
      <c r="I16" s="17"/>
      <c r="J16" s="17">
        <f t="shared" si="3"/>
        <v>1416.67</v>
      </c>
      <c r="K16" s="17">
        <f t="shared" si="4"/>
        <v>431.08390523191656</v>
      </c>
      <c r="L16" s="17">
        <f t="shared" si="5"/>
        <v>30.429380535475204</v>
      </c>
      <c r="M16" s="18">
        <v>950</v>
      </c>
      <c r="N16" s="16">
        <f t="shared" si="6"/>
        <v>950</v>
      </c>
      <c r="O16" s="19"/>
      <c r="P16" s="19"/>
      <c r="Q16" s="20"/>
      <c r="R16" s="20"/>
      <c r="S16" s="20"/>
      <c r="T16" s="20"/>
      <c r="U16" s="20"/>
      <c r="V16" s="20"/>
      <c r="W16" s="20"/>
      <c r="X16" s="20"/>
    </row>
    <row r="17" spans="1:24" s="13" customFormat="1" ht="27.95" customHeight="1" x14ac:dyDescent="0.2">
      <c r="A17" s="14">
        <v>11</v>
      </c>
      <c r="B17" s="21" t="s">
        <v>27</v>
      </c>
      <c r="C17" s="15" t="s">
        <v>17</v>
      </c>
      <c r="D17" s="15">
        <v>1</v>
      </c>
      <c r="E17" s="16">
        <v>1800</v>
      </c>
      <c r="F17" s="17">
        <v>1250</v>
      </c>
      <c r="G17" s="17">
        <v>1800</v>
      </c>
      <c r="H17" s="17"/>
      <c r="I17" s="17"/>
      <c r="J17" s="17">
        <f t="shared" si="3"/>
        <v>1616.67</v>
      </c>
      <c r="K17" s="17">
        <f t="shared" si="4"/>
        <v>317.54264808053739</v>
      </c>
      <c r="L17" s="17">
        <f t="shared" si="5"/>
        <v>19.64177278483162</v>
      </c>
      <c r="M17" s="18">
        <v>1250</v>
      </c>
      <c r="N17" s="16">
        <f t="shared" si="6"/>
        <v>1250</v>
      </c>
      <c r="O17" s="19"/>
      <c r="P17" s="19"/>
      <c r="Q17" s="20"/>
      <c r="R17" s="20"/>
      <c r="S17" s="20"/>
      <c r="T17" s="20"/>
      <c r="U17" s="20"/>
      <c r="V17" s="20"/>
      <c r="W17" s="20"/>
      <c r="X17" s="20"/>
    </row>
    <row r="18" spans="1:24" s="13" customFormat="1" ht="27" customHeight="1" x14ac:dyDescent="0.2">
      <c r="A18" s="14">
        <v>12</v>
      </c>
      <c r="B18" s="21" t="s">
        <v>28</v>
      </c>
      <c r="C18" s="22" t="s">
        <v>17</v>
      </c>
      <c r="D18" s="15">
        <v>1</v>
      </c>
      <c r="E18" s="16">
        <v>1800</v>
      </c>
      <c r="F18" s="17">
        <v>1250</v>
      </c>
      <c r="G18" s="17">
        <v>1500</v>
      </c>
      <c r="H18" s="17"/>
      <c r="I18" s="17"/>
      <c r="J18" s="17">
        <f t="shared" si="0"/>
        <v>1516.67</v>
      </c>
      <c r="K18" s="17">
        <f t="shared" si="1"/>
        <v>275.37852739456645</v>
      </c>
      <c r="L18" s="17">
        <f t="shared" si="2"/>
        <v>18.15678607703498</v>
      </c>
      <c r="M18" s="18">
        <v>1250</v>
      </c>
      <c r="N18" s="16">
        <f t="shared" si="6"/>
        <v>1250</v>
      </c>
      <c r="O18" s="19"/>
      <c r="P18" s="19"/>
      <c r="Q18" s="20"/>
      <c r="R18" s="20"/>
      <c r="S18" s="20"/>
      <c r="T18" s="20"/>
      <c r="U18" s="20"/>
      <c r="V18" s="20"/>
      <c r="W18" s="20"/>
      <c r="X18" s="20"/>
    </row>
    <row r="19" spans="1:24" s="13" customFormat="1" ht="27" customHeight="1" x14ac:dyDescent="0.2">
      <c r="A19" s="14">
        <v>13</v>
      </c>
      <c r="B19" s="21" t="s">
        <v>29</v>
      </c>
      <c r="C19" s="15" t="s">
        <v>17</v>
      </c>
      <c r="D19" s="15">
        <v>5</v>
      </c>
      <c r="E19" s="16">
        <v>800</v>
      </c>
      <c r="F19" s="17">
        <v>600</v>
      </c>
      <c r="G19" s="17">
        <v>900</v>
      </c>
      <c r="H19" s="17"/>
      <c r="I19" s="17"/>
      <c r="J19" s="17">
        <f t="shared" si="0"/>
        <v>766.67</v>
      </c>
      <c r="K19" s="17">
        <f t="shared" si="1"/>
        <v>152.75252321974915</v>
      </c>
      <c r="L19" s="17">
        <f t="shared" si="2"/>
        <v>19.924155532334531</v>
      </c>
      <c r="M19" s="18">
        <v>600</v>
      </c>
      <c r="N19" s="16">
        <f t="shared" si="6"/>
        <v>3000</v>
      </c>
      <c r="O19" s="19"/>
      <c r="P19" s="19"/>
      <c r="Q19" s="20"/>
      <c r="R19" s="20"/>
      <c r="S19" s="20"/>
      <c r="T19" s="20"/>
      <c r="U19" s="20"/>
      <c r="V19" s="20"/>
      <c r="W19" s="20"/>
      <c r="X19" s="20"/>
    </row>
    <row r="20" spans="1:24" s="4" customFormat="1" ht="26.25" customHeight="1" x14ac:dyDescent="0.25">
      <c r="A20" s="36" t="s">
        <v>30</v>
      </c>
      <c r="B20" s="36"/>
      <c r="C20" s="36"/>
      <c r="D20" s="37"/>
      <c r="E20" s="36"/>
      <c r="F20" s="36"/>
      <c r="G20" s="36"/>
      <c r="H20" s="36"/>
      <c r="I20" s="36"/>
      <c r="J20" s="36"/>
      <c r="K20" s="36"/>
      <c r="L20" s="36"/>
      <c r="M20" s="23"/>
      <c r="N20" s="24">
        <f>SUM(N7:N19)</f>
        <v>22600</v>
      </c>
      <c r="O20" s="3"/>
      <c r="P20" s="3"/>
      <c r="Q20" s="1"/>
      <c r="R20" s="1"/>
      <c r="S20" s="1"/>
      <c r="T20" s="1"/>
      <c r="U20" s="1"/>
      <c r="V20" s="1"/>
      <c r="W20" s="1"/>
      <c r="X20" s="1"/>
    </row>
    <row r="21" spans="1:24" s="4" customFormat="1" ht="27" customHeight="1" x14ac:dyDescent="0.25">
      <c r="A21" s="25"/>
      <c r="B21" s="26"/>
      <c r="C21" s="25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3"/>
      <c r="P21" s="3"/>
      <c r="Q21" s="1"/>
      <c r="R21" s="1"/>
      <c r="S21" s="1"/>
      <c r="T21" s="1"/>
      <c r="U21" s="1"/>
      <c r="V21" s="1"/>
      <c r="W21" s="1"/>
      <c r="X21" s="1"/>
    </row>
    <row r="22" spans="1:24" s="4" customFormat="1" ht="27" customHeight="1" x14ac:dyDescent="0.25">
      <c r="A22" s="30" t="s">
        <v>31</v>
      </c>
      <c r="B22" s="31"/>
      <c r="C22" s="30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"/>
      <c r="P22" s="3"/>
      <c r="Q22" s="1"/>
      <c r="R22" s="1"/>
      <c r="S22" s="1"/>
      <c r="T22" s="1"/>
      <c r="U22" s="1"/>
      <c r="V22" s="1"/>
      <c r="W22" s="1"/>
      <c r="X22" s="1"/>
    </row>
    <row r="23" spans="1:24" s="4" customFormat="1" ht="84" customHeight="1" x14ac:dyDescent="0.25">
      <c r="A23" s="32" t="s">
        <v>32</v>
      </c>
      <c r="B23" s="32"/>
      <c r="C23" s="32"/>
      <c r="D23" s="33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"/>
      <c r="P23" s="3"/>
      <c r="Q23" s="1"/>
      <c r="R23" s="1"/>
      <c r="S23" s="1"/>
      <c r="T23" s="1"/>
      <c r="U23" s="1"/>
      <c r="V23" s="1"/>
      <c r="W23" s="1"/>
      <c r="X23" s="1"/>
    </row>
    <row r="24" spans="1:24" s="4" customFormat="1" ht="63.75" customHeight="1" x14ac:dyDescent="0.25">
      <c r="A24" s="32" t="s">
        <v>33</v>
      </c>
      <c r="B24" s="32"/>
      <c r="C24" s="32"/>
      <c r="D24" s="33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"/>
      <c r="P24" s="3"/>
      <c r="Q24" s="1"/>
      <c r="R24" s="1"/>
      <c r="S24" s="1"/>
      <c r="T24" s="1"/>
      <c r="U24" s="1"/>
      <c r="V24" s="1"/>
      <c r="W24" s="1"/>
      <c r="X24" s="1"/>
    </row>
    <row r="25" spans="1:24" s="4" customFormat="1" ht="119.25" customHeight="1" x14ac:dyDescent="0.25">
      <c r="A25" s="32" t="s">
        <v>34</v>
      </c>
      <c r="B25" s="32"/>
      <c r="C25" s="32"/>
      <c r="D25" s="33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"/>
      <c r="P25" s="3"/>
      <c r="Q25" s="1"/>
      <c r="R25" s="1"/>
      <c r="S25" s="1"/>
      <c r="T25" s="1"/>
      <c r="U25" s="1"/>
      <c r="V25" s="1"/>
      <c r="W25" s="1"/>
      <c r="X25" s="1"/>
    </row>
    <row r="26" spans="1:24" s="4" customFormat="1" ht="37.5" customHeight="1" x14ac:dyDescent="0.25">
      <c r="A26" s="32" t="s">
        <v>35</v>
      </c>
      <c r="B26" s="32"/>
      <c r="C26" s="32"/>
      <c r="D26" s="33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"/>
      <c r="P26" s="3"/>
      <c r="Q26" s="1"/>
      <c r="R26" s="1"/>
      <c r="S26" s="1"/>
      <c r="T26" s="1"/>
      <c r="U26" s="1"/>
      <c r="V26" s="1"/>
      <c r="W26" s="1"/>
      <c r="X26" s="1"/>
    </row>
    <row r="27" spans="1:24" x14ac:dyDescent="0.25">
      <c r="A27" s="28"/>
      <c r="B27" s="28"/>
      <c r="C27" s="28"/>
      <c r="D27" s="29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1:24" ht="26.25" customHeight="1" x14ac:dyDescent="0.25">
      <c r="A28" s="28"/>
      <c r="B28" s="28"/>
      <c r="C28" s="28"/>
      <c r="D28" s="29"/>
      <c r="E28" s="28"/>
      <c r="F28" s="28"/>
      <c r="G28" s="28"/>
      <c r="H28" s="28"/>
      <c r="I28" s="28"/>
      <c r="J28" s="28"/>
      <c r="K28" s="28"/>
      <c r="L28" s="28"/>
      <c r="M28" s="5"/>
      <c r="N28" s="5"/>
    </row>
    <row r="29" spans="1:24" ht="30" customHeight="1" x14ac:dyDescent="0.25">
      <c r="A29" s="28"/>
      <c r="B29" s="28"/>
      <c r="C29" s="28"/>
      <c r="D29" s="6"/>
      <c r="E29" s="5"/>
      <c r="F29" s="28"/>
      <c r="G29" s="28"/>
      <c r="H29" s="28"/>
      <c r="I29" s="28"/>
      <c r="J29" s="28"/>
      <c r="K29" s="5"/>
      <c r="L29" s="5"/>
      <c r="M29" s="5"/>
      <c r="N29" s="5"/>
    </row>
    <row r="30" spans="1:24" ht="15.75" customHeight="1" x14ac:dyDescent="0.25">
      <c r="A30" s="5"/>
      <c r="B30" s="5"/>
      <c r="C30" s="5"/>
      <c r="D30" s="6"/>
      <c r="E30" s="5"/>
      <c r="F30" s="5"/>
      <c r="G30" s="5"/>
      <c r="H30" s="5"/>
      <c r="I30" s="5"/>
      <c r="J30" s="5"/>
      <c r="K30" s="28"/>
      <c r="L30" s="28"/>
      <c r="M30" s="28"/>
      <c r="N30" s="28"/>
      <c r="O30" s="27"/>
      <c r="P30" s="27"/>
    </row>
    <row r="31" spans="1:24" x14ac:dyDescent="0.25">
      <c r="A31" s="5"/>
      <c r="B31" s="5"/>
      <c r="C31" s="5"/>
      <c r="D31" s="6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24" x14ac:dyDescent="0.25">
      <c r="A32" s="28"/>
      <c r="B32" s="28"/>
      <c r="C32" s="28"/>
      <c r="D32" s="29"/>
      <c r="E32" s="28"/>
      <c r="F32" s="5"/>
      <c r="G32" s="5"/>
      <c r="H32" s="5"/>
      <c r="I32" s="5"/>
      <c r="J32" s="5"/>
      <c r="K32" s="5"/>
      <c r="L32" s="5"/>
      <c r="M32" s="5"/>
      <c r="N32" s="5"/>
    </row>
    <row r="33" spans="1:14" x14ac:dyDescent="0.25">
      <c r="A33" s="28"/>
      <c r="B33" s="28"/>
      <c r="C33" s="28"/>
      <c r="D33" s="29"/>
      <c r="E33" s="28"/>
      <c r="F33" s="5"/>
      <c r="G33" s="5"/>
      <c r="H33" s="5"/>
      <c r="I33" s="5"/>
      <c r="J33" s="5"/>
      <c r="K33" s="5"/>
      <c r="L33" s="5"/>
      <c r="M33" s="5"/>
      <c r="N33" s="5"/>
    </row>
    <row r="34" spans="1:14" x14ac:dyDescent="0.25">
      <c r="A34" s="5"/>
      <c r="B34" s="5"/>
      <c r="C34" s="5"/>
      <c r="D34" s="6"/>
      <c r="E34" s="5"/>
      <c r="F34" s="5"/>
      <c r="G34" s="5"/>
      <c r="H34" s="5"/>
      <c r="I34" s="5"/>
      <c r="J34" s="5"/>
      <c r="K34" s="5"/>
      <c r="L34" s="5"/>
      <c r="M34" s="5"/>
      <c r="N34" s="5"/>
    </row>
    <row r="35" spans="1:14" x14ac:dyDescent="0.25">
      <c r="A35" s="5"/>
      <c r="B35" s="5"/>
      <c r="C35" s="5"/>
      <c r="D35" s="6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x14ac:dyDescent="0.25">
      <c r="A36" s="5"/>
      <c r="B36" s="5"/>
      <c r="C36" s="5"/>
      <c r="D36" s="6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x14ac:dyDescent="0.25">
      <c r="A37" s="5"/>
      <c r="B37" s="5"/>
      <c r="C37" s="5"/>
      <c r="D37" s="6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x14ac:dyDescent="0.25">
      <c r="A38" s="5"/>
      <c r="B38" s="5"/>
      <c r="C38" s="5"/>
      <c r="D38" s="6"/>
      <c r="E38" s="5"/>
      <c r="F38" s="5"/>
      <c r="G38" s="5"/>
      <c r="H38" s="5"/>
      <c r="I38" s="5"/>
      <c r="J38" s="5"/>
      <c r="K38" s="5"/>
      <c r="L38" s="5"/>
      <c r="M38" s="5"/>
      <c r="N38" s="5"/>
    </row>
  </sheetData>
  <mergeCells count="18">
    <mergeCell ref="K1:N1"/>
    <mergeCell ref="A2:N2"/>
    <mergeCell ref="A3:N3"/>
    <mergeCell ref="A4:N4"/>
    <mergeCell ref="A20:L20"/>
    <mergeCell ref="A22:N22"/>
    <mergeCell ref="A23:N23"/>
    <mergeCell ref="A24:N24"/>
    <mergeCell ref="A25:N25"/>
    <mergeCell ref="A26:N26"/>
    <mergeCell ref="K30:N30"/>
    <mergeCell ref="A32:E32"/>
    <mergeCell ref="A33:E33"/>
    <mergeCell ref="A27:D27"/>
    <mergeCell ref="A28:E28"/>
    <mergeCell ref="F28:L28"/>
    <mergeCell ref="A29:C29"/>
    <mergeCell ref="F29:J29"/>
  </mergeCells>
  <conditionalFormatting sqref="N7:N19">
    <cfRule type="cellIs" dxfId="0" priority="1" stopIfTrue="1" operator="equal">
      <formula>0</formula>
    </cfRule>
  </conditionalFormatting>
  <pageMargins left="0.74803149606299202" right="0.74803149606299202" top="0.19685039370078697" bottom="0.19685039370078697" header="0.11811000000000001" footer="0.11811000000000001"/>
  <pageSetup paperSize="9" scale="4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</vt:lpstr>
      <vt:lpstr>расчет!Область_печати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Specialist</dc:creator>
  <cp:lastModifiedBy>RePack by Diakov</cp:lastModifiedBy>
  <cp:revision>7</cp:revision>
  <cp:lastPrinted>2026-06-19T11:33:53Z</cp:lastPrinted>
  <dcterms:created xsi:type="dcterms:W3CDTF">2025-10-17T11:31:02Z</dcterms:created>
  <dcterms:modified xsi:type="dcterms:W3CDTF">2026-06-19T11:35:05Z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4FCEFEB9D8304306A54D8865F620BCB5_12</vt:lpwstr>
  </property>
  <property fmtid="{D5CDD505-2E9C-101B-9397-08002B2CF9AE}" pid="3" name="KSOProductBuildVer">
    <vt:lpwstr>1049-12.2.0.22549</vt:lpwstr>
  </property>
</Properties>
</file>