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197 Поставка лекартсвенного препарат адля медицинского применения - 81\"/>
    </mc:Choice>
  </mc:AlternateContent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8" i="1" l="1"/>
  <c r="M67" i="1"/>
  <c r="M66" i="1"/>
  <c r="I67" i="1"/>
  <c r="I66" i="1"/>
  <c r="N59" i="1"/>
  <c r="N58" i="1"/>
  <c r="M45" i="1"/>
  <c r="M44" i="1"/>
  <c r="L44" i="1"/>
  <c r="J45" i="1"/>
  <c r="J44" i="1"/>
  <c r="H45" i="1"/>
  <c r="H44" i="1"/>
  <c r="J59" i="1"/>
  <c r="M52" i="1"/>
  <c r="I52" i="1"/>
  <c r="M54" i="1"/>
  <c r="M53" i="1"/>
  <c r="I54" i="1"/>
  <c r="M39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13" i="1"/>
  <c r="O67" i="1" l="1"/>
  <c r="O66" i="1"/>
  <c r="D66" i="1"/>
  <c r="C66" i="1"/>
  <c r="B66" i="1"/>
  <c r="A66" i="1"/>
  <c r="L58" i="1"/>
  <c r="J58" i="1"/>
  <c r="D58" i="1"/>
  <c r="C58" i="1"/>
  <c r="B58" i="1"/>
  <c r="A58" i="1"/>
  <c r="M51" i="1"/>
  <c r="H51" i="1"/>
  <c r="C51" i="1"/>
  <c r="B51" i="1"/>
  <c r="A51" i="1"/>
  <c r="H53" i="1"/>
  <c r="C53" i="1"/>
  <c r="B53" i="1"/>
  <c r="A53" i="1"/>
  <c r="M11" i="1"/>
  <c r="M12" i="1" s="1"/>
  <c r="H58" i="1" s="1"/>
  <c r="M10" i="1"/>
  <c r="M9" i="1"/>
  <c r="M8" i="1"/>
  <c r="M7" i="1"/>
  <c r="M6" i="1"/>
  <c r="M5" i="1"/>
  <c r="M4" i="1"/>
  <c r="R45" i="1"/>
  <c r="R44" i="1"/>
  <c r="H66" i="1" s="1"/>
  <c r="H59" i="1" l="1"/>
  <c r="D67" i="1"/>
  <c r="C67" i="1"/>
  <c r="B67" i="1"/>
  <c r="A67" i="1"/>
  <c r="D59" i="1"/>
  <c r="C59" i="1"/>
  <c r="B59" i="1"/>
  <c r="A59" i="1"/>
  <c r="H67" i="1" l="1"/>
  <c r="L45" i="1"/>
  <c r="L59" i="1"/>
</calcChain>
</file>

<file path=xl/sharedStrings.xml><?xml version="1.0" encoding="utf-8"?>
<sst xmlns="http://schemas.openxmlformats.org/spreadsheetml/2006/main" count="187" uniqueCount="160">
  <si>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</si>
  <si>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</si>
  <si>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</si>
  <si>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</si>
  <si>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</si>
  <si>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</si>
  <si>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</si>
  <si>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</si>
  <si>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</si>
  <si>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</si>
  <si>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</si>
  <si>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</si>
  <si>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</si>
  <si>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</si>
  <si>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</si>
  <si>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</si>
  <si>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</si>
  <si>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</si>
  <si>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</si>
  <si>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</si>
  <si>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</si>
  <si>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</si>
  <si>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</si>
  <si>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</si>
  <si>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</si>
  <si>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</si>
  <si>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</si>
  <si>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</si>
  <si>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</si>
  <si>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</si>
  <si>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</si>
  <si>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</si>
  <si>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</si>
  <si>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</si>
  <si>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</si>
  <si>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</si>
  <si>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</si>
  <si>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</si>
  <si>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</si>
  <si>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</si>
  <si>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</si>
  <si>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</si>
  <si>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</si>
  <si>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</si>
  <si>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</si>
  <si>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</si>
  <si>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КАЛЬЦИЯ ГЛЮКОНАТ</t>
  </si>
  <si>
    <t>Раствор для внутривенного и внутримышечного введения; дозировка: 100 мг/мл,10 мл*</t>
  </si>
  <si>
    <t>21.20.10.121-000010-1-00033-0000000000000</t>
  </si>
  <si>
    <t>Да</t>
  </si>
  <si>
    <t>см[3*];^мл</t>
  </si>
  <si>
    <t>ДЕКСТРОЗА</t>
  </si>
  <si>
    <t>Раствор для инфузий; дозировка: 50 мг/мл, 500мл*</t>
  </si>
  <si>
    <t xml:space="preserve">
21.20.10.134-000008-1-00123-0000000000000</t>
  </si>
  <si>
    <t xml:space="preserve">Вл.Вып.к.Перв.Уп.Втор.Уп.Пр.Акционерное общество "Новосибхимфарм" (АО "Новосибхимфарм"), Россия (5405101302); </t>
  </si>
  <si>
    <t>Кальция глюконат стабилизированный раствор для внутривенного и внутримышечного введения, 100 мг/мл, 10 мл - ампулы (10)  - коробки картонные</t>
  </si>
  <si>
    <t>ЛП-004114 02.05.2023 
601/20-23</t>
  </si>
  <si>
    <t xml:space="preserve">Вл.Вып.к.Перв.Уп.Втор.Уп.Пр.Общество с ограниченной ответственностью "Гротекс" (ООО "Гротекс"), Россия (7814459396); </t>
  </si>
  <si>
    <t>Кальция глюконат-СОЛОфарм раствор для внутривенного и внутримышечного введения, 100 мг/мл, 10 мл - ампула (10)  - пачка картонная</t>
  </si>
  <si>
    <t>ЛП-№(001005)-(РГ-RU) 13.10.2022 
25-7-4228840-ОПР-изм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</si>
  <si>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</si>
  <si>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Кальция глюконат раствор для внутривенного и внутримышечного введения, 100 мг/мл, 10 мл - ампулы (10)  - пачки картонные</t>
  </si>
  <si>
    <t>ЛП-№(001557)-(РГ-RU) 15.05.2023 
25-7-4251782-ОПР-изм</t>
  </si>
  <si>
    <t xml:space="preserve">Вл.Общество с ограниченной ответственностью "Трим", Россия (7715763363);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</si>
  <si>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ЛП-№(006693)-(РГ-RU) 03.07.2025 
990/20-25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</si>
  <si>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</si>
  <si>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КАЛЬЦИЯ ГЛЮКОНАТ раствор для внутривенного и внутримышечного введения, 100 мг/мл, 10 мл - ампула (10)  - пачка картонная</t>
  </si>
  <si>
    <t>ЛП-№(007961)-(РГ-RU) 27.02.2025 
25-7-4315650-изм</t>
  </si>
  <si>
    <t xml:space="preserve">Вл.Вып.к.Перв.Уп.Втор.Уп.Пр.Дальхимфарм ОАО, Россия (2702010564); </t>
  </si>
  <si>
    <t>Кальция глюконат раствор для внутривенного и внутримышечного введения, 100 мг/мл, 10 мл - ампулы (10)  - коробки картонные</t>
  </si>
  <si>
    <t>ЛП-№(008413)-(РГ-RU) 10.04.2025 
25-7-4316539-ОПР-изм</t>
  </si>
  <si>
    <t xml:space="preserve">Вл.ООО "ВИАЛ", Россия (7722600360); Вып.к.Перв.Уп.Втор.Уп.Пр.Северная Китайская Фармацевтическая Корпорация Лтд, Китай (91130100104397700P); </t>
  </si>
  <si>
    <t>Кальция глюконат-Виал раствор для внутривенного и внутримышечного введения, 100 мг/мл, 10 мл - ампулы (10)  - пачки картонные</t>
  </si>
  <si>
    <t>ЛП-№(013492)-(РГ-RU) 20.04.2026 
25-7-4360890-ОПР-изм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</si>
  <si>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</si>
  <si>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Кальция глюконат раствор для внутривенного и внутримышечного введения, 100 мг/мл, 10 мл - стеклянная ампула (10)  - пачка  картонная</t>
  </si>
  <si>
    <t>ЛСР-007580/08 06.06.2022 
574/20-22</t>
  </si>
  <si>
    <t>введено в го</t>
  </si>
  <si>
    <t xml:space="preserve">0372200048025000567 от 01.09.2025 </t>
  </si>
  <si>
    <t xml:space="preserve">Вл.ООО"Краснодарский завод инфузионных растворов СТЕРИТЕК", Россия; Вып.к.Перв.Уп.Втор.Уп.Пр.ООО "Краснодарский завод инфузионных растворов "Стеритек", Россия; </t>
  </si>
  <si>
    <t xml:space="preserve">Глюкоза раствор для инфузий, 5%, 500 мл - контейнеры (1)  - </t>
  </si>
  <si>
    <t>ЛП-000925 16.12.2020 
 (573/20-20-ОПР)</t>
  </si>
  <si>
    <t xml:space="preserve">Вл.Коргем Фармасьютикалз Прайвит Лимитед, Индия; Вып.к.Перв.Уп.Втор.Уп.Пр.Кларис Оцука Прайвит Лимитед, Индия; </t>
  </si>
  <si>
    <t>Глюкоза раствор для инфузий, 5%, 500 мл - флаконы (28)  - короб картонный (для стационаров)</t>
  </si>
  <si>
    <t>ЛП-001948 16.12.2020 
 (573/20-20-ОПР)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</si>
  <si>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</si>
  <si>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>Глюкоза раствор для инфузий, 5%, 500 мл - флакон (30)  - коробка картонная (для стационаров)</t>
  </si>
  <si>
    <t>ЛП-003457 16.12.2020 
 (573/20-20-ОПР)</t>
  </si>
  <si>
    <t xml:space="preserve">Вл.Общество с ограниченной ответственностью "СтатусФарм" (ООО "СтатусФарм"), Россия (7709607912); Вып.к.Перв.Уп.Втор.Уп.Пр.Акционерное общество закрытого типа " ФАРМАТЕК" (АОЗТ "ФАРМАТЕК"), Республика Армения (01818051); </t>
  </si>
  <si>
    <t>Глюкоза раствор для инфузий, 5%, 500 мл - пакет (1)  - пачка картонная</t>
  </si>
  <si>
    <t>ЛП-007177 10.06.2024 
829/20-24/ОС-подтв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</si>
  <si>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</si>
  <si>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>Глюкоза раствор для инфузий, 5%, 500 мл - бутылки (10)  - ящики картонные (для стационаров)</t>
  </si>
  <si>
    <t>ЛП-№(000930)-(РГ-RU) 21.02.2023 
25-7-4242390-ОПР-изм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</si>
  <si>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</si>
  <si>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>Глюкозараствор для инфузий, 5%, 500 мл - контейнеры с 2 портами (24)  - ящики картонные (для стационаров)</t>
  </si>
  <si>
    <t>ЛП-№(002920)-(РГ-RU) 20.10.2023 
25-7-4265584-ОПР-изм</t>
  </si>
  <si>
    <t>Глюкоза-СОЛОфарм раствор для инфузий, 5%, 500 мл - флакон (1)  - пачка картонная</t>
  </si>
  <si>
    <t>ЛП-№(002947)-(РГ-RU) 07.11.2023 
25-7-4268440-ОПР-изм</t>
  </si>
  <si>
    <t xml:space="preserve">Вл.Вып.к.Перв.Уп.Втор.Уп.Пр.Общество с ограниченной ответственностью "ИСТ-ФАРМ" (ООО "ИСТ-ФАРМ"), Россия (2511087220); </t>
  </si>
  <si>
    <t>Глюкоза раствор для инфузий, 5%, 500 мл - бутылки (20)  - ящики картонные (для стационаров)</t>
  </si>
  <si>
    <t>ЛП-№(003077)-(РГ-RU) 29.01.2024 
47/20-24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</si>
  <si>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</si>
  <si>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>ГЛЮКОЗА-РОСВА раствор для инфузий, 5%, 500 мл - флаконы (20)  - короб картонный (для стационаров)</t>
  </si>
  <si>
    <t>ЛП-№(003407)-(РГ-RU) 15.02.2024 
95/20-24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</si>
  <si>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</si>
  <si>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Глюкоза раствор для инфузий, 5%, 500 мл - флаконы (1)  - пачки картонные</t>
  </si>
  <si>
    <t>ЛП-№(004565)-(РГ-RU) 18.09.2024 
25-7-4299548-ОПР-изм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</si>
  <si>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</si>
  <si>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Глюкоза раствор для инфузий, 5%, 500 мл - контейнер (18)  / с 1 портом / - ящик картонный (для стационаров)</t>
  </si>
  <si>
    <t>ЛП-№(005760)-(РГ-RU)  29.11.2024 
25-7-4309157-изм</t>
  </si>
  <si>
    <t xml:space="preserve">Вл.Вып.к.Перв.Уп.Втор.Уп.Пр.Публичное акционерное общество "Красфарма" (ПАО "Красфарма"), Россия (2464010490); </t>
  </si>
  <si>
    <t>Глюкоза раствор для инфузий, 5%, 500 мл - контейнер (1)  - пачка  картонная</t>
  </si>
  <si>
    <t>ЛП-№(009421)-(РГ-RU) 20.06.2025 
25-7-4326192-изм</t>
  </si>
  <si>
    <t>Вл.Вып.к.Перв.Уп.Втор.Уп.Пр.Общество с ограниченной ответственностью "МОСФАРМ" (ООО "МОСФАРМ"), Россия (5042121905</t>
  </si>
  <si>
    <t>Глюкоза раствор для инфузий, 5%, 500 мл - бутылка (22)  - ящик картонный (для стационаров)</t>
  </si>
  <si>
    <t>ЛП-№(010159)-(РГ-RU) 29.08.2025 
25-7-4333028-изм</t>
  </si>
  <si>
    <t xml:space="preserve">Вл.Вып.к.Перв.Уп.Втор.Уп.Пр.ООО "Гематек", Россия (7714317800); </t>
  </si>
  <si>
    <t>Глюкоза раствор для инфузий, 5%, 500 мл - флакон (10)  - коробка картонная (для стационаров)</t>
  </si>
  <si>
    <t>ЛП-№(010324)-(РГ-RU) 29.07.2025 
25-7-4330740-ОС-изм</t>
  </si>
  <si>
    <t xml:space="preserve">Вл.Сахамедпром ГУП Республики Саха (Якутия), Россия; Вып.к.Перв.Уп.Втор.Уп.Пр.Государственное унитарное предприятие "Сахамедпром" Республики Саха (Якутия), Россия; </t>
  </si>
  <si>
    <t xml:space="preserve">Глюкоза раствор для инфузий, 5%, 500 мл - контейнеры полимерные (1)  - </t>
  </si>
  <si>
    <t>ЛСР-001520/08 16.12.2020 
 (572/20-20-ОПР)</t>
  </si>
  <si>
    <t xml:space="preserve">Вл.Вып.к.Перв.Уп.Втор.Уп.Пр.Общество с ограниченной ответственностью "МОСФАРМ" (ООО "МОСФАРМ"), Россия (5042121905); </t>
  </si>
  <si>
    <t>Глюкоза раствор для инфузий, 5%, 500 мл - бутылка (12)  - ящик картонный (для стационаров)</t>
  </si>
  <si>
    <t>ЛСР-001928/08 10.06.2024 
829/20-24/ОС-подтв</t>
  </si>
  <si>
    <t xml:space="preserve">Вл.Вып.к.Перв.Уп.Втор.Уп.Пр.Асфарма ООО, Россия; </t>
  </si>
  <si>
    <t>Глюкоза раствор для инфузий, 5%, 500 мл - контейнеры полимерные (12)  - ящики картонные</t>
  </si>
  <si>
    <t>ЛСР-008111/08 16.12.2020 
 (572/20-20-ОПР)</t>
  </si>
  <si>
    <t>Вл.Вып.к.Перв.Уп.Втор.Уп.Пр.Белорусско-голландское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</t>
  </si>
  <si>
    <t>Глюкоза раствор для инфузий, 5%, 500 мл - контейнеры (1)  - пакеты</t>
  </si>
  <si>
    <t>П N013147/01-2001 16.12.2020 
 (572/20-20-ОПР)</t>
  </si>
  <si>
    <t xml:space="preserve">Вл.Вып.к.Перв.Уп.Втор.Уп.Пр.Общество с ограниченной ответственностью "ИСТ-ФАРМ", Россия; </t>
  </si>
  <si>
    <t>Глюкоза раствор для инфузий, 5%, 500 мл - бутылки (1)  - ящики картонные (для стационаров)</t>
  </si>
  <si>
    <t>Р N 003903/01 16.12.2020 
 (572/20-20-ОПР)</t>
  </si>
  <si>
    <t>Глюкоза раствор для инфузий, 5%, 500 мл - контейнер (18)  / с 2 портами / - ящик картонный (для стационаров)</t>
  </si>
  <si>
    <t>Р N000613/01 27.10.2022 
25-7-4231665-ОПР-изм</t>
  </si>
  <si>
    <t xml:space="preserve">Вл.Вып.к.Перв.Уп.Втор.Уп.Пр.Рестер ЗАО, Россия; </t>
  </si>
  <si>
    <t xml:space="preserve">Глюкоза  раствор для инфузий, 5%, 500 мл - контейнеры полимерные (1)  - </t>
  </si>
  <si>
    <t>Р N000771/01 16.12.2020 
 (573/20-20-ОПР)</t>
  </si>
  <si>
    <t xml:space="preserve">Вл.ООО "Производственная фармацевтическая компания "Алиум", Россия; Вып.к.Перв.Уп.Втор.Уп.Пр.ООО "Производственная фармацевтическая компания "Алиум", Россия (5024108186); </t>
  </si>
  <si>
    <t>Глюкоза раствор для инфузий, 5%, 500 мл - бутылки (15)  - коробки картонные (для стационаров)</t>
  </si>
  <si>
    <t>Р N002661/01 16.12.2020 
 (573/20-20-ОПР)</t>
  </si>
  <si>
    <t>Глюкоза-Э раствор для инфузий, 5%, 500 мл - бутылка стеклянная (1)  - пачка картонная</t>
  </si>
  <si>
    <t>Р N003088/01 10.06.2024 
829/20-24/ОС-подтв</t>
  </si>
  <si>
    <t>Глюкоза  раствор для инфузий, 5%, 500 мл - контейнеры полимерные с 2 портами (1)  - мешки полимерные (12) - ящики картонные (для стационаров)</t>
  </si>
  <si>
    <t>Р N003434/01 10.06.2024 
829/20-24/ОС-подтв</t>
  </si>
  <si>
    <t xml:space="preserve">Вл.Вып.к.Перв.Уп.Втор.Уп.Пр.Фарма Интернейшинал Компани Россия-СНГ ООО, Россия; </t>
  </si>
  <si>
    <t xml:space="preserve">Глюкоза раствор для инфузий, 5%, 500 мл - бутылки полиэтиленовые (1)  - </t>
  </si>
  <si>
    <t>Р N003439/01 16.12.2020 
 (573/20-20-ОПР)</t>
  </si>
  <si>
    <t>Глюкоза раствор для инфузий, 5%, 500 мл - флаконы (10)  - коробки картонные</t>
  </si>
  <si>
    <t>Р N003917/01 10.06.2024 
829/20-24/ОС-подтв</t>
  </si>
  <si>
    <t>не введено в ГО</t>
  </si>
  <si>
    <t>введено в ГО</t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</si>
  <si>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 </t>
  </si>
  <si>
    <t>037220004802500574 от 04.09.2025</t>
  </si>
  <si>
    <t>КП
Вх.№ 136/1 от 18.06.2026</t>
  </si>
  <si>
    <t>КП
Вх.№136/2 от 18.06.2026</t>
  </si>
  <si>
    <t>КП
Вх.№136/3 от 18.06.2026</t>
  </si>
  <si>
    <t>Начальная максимальная цена контракта  60 100 руб.  00 коп. (Шестьдесят тысяч сто рублей 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</si>
</sst>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#,##0.00000"/>
  </numFmts>
  <fonts count="2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165" fontId="6" fillId="8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2" fontId="22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tabSelected="1" topLeftCell="A55" zoomScale="90" zoomScaleNormal="90" workbookViewId="0">
      <selection activeCell="Q49" sqref="Q49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7" ht="39.75" customHeight="1" x14ac:dyDescent="0.25">
      <c r="A1" s="92" t="s">
        <v>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18"/>
    </row>
    <row r="2" spans="1:17" ht="349.5" customHeight="1" x14ac:dyDescent="0.25">
      <c r="A2" s="93" t="s">
        <v>40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18"/>
    </row>
    <row r="3" spans="1:17" ht="55.5" customHeight="1" x14ac:dyDescent="0.25">
      <c r="A3" s="22" t="s">
        <v>0</v>
      </c>
      <c r="B3" s="94" t="s">
        <v>1</v>
      </c>
      <c r="C3" s="95"/>
      <c r="D3" s="94" t="s">
        <v>2</v>
      </c>
      <c r="E3" s="96"/>
      <c r="F3" s="96"/>
      <c r="G3" s="96"/>
      <c r="H3" s="95"/>
      <c r="I3" s="94" t="s">
        <v>3</v>
      </c>
      <c r="J3" s="95"/>
      <c r="K3" s="94" t="s">
        <v>4</v>
      </c>
      <c r="L3" s="95"/>
      <c r="M3" s="94" t="s">
        <v>5</v>
      </c>
      <c r="N3" s="95"/>
      <c r="O3" s="22" t="s">
        <v>6</v>
      </c>
      <c r="P3" s="17" t="s">
        <v>42</v>
      </c>
    </row>
    <row r="4" spans="1:17" ht="55.5" customHeight="1" x14ac:dyDescent="0.25">
      <c r="A4" s="104">
        <v>1</v>
      </c>
      <c r="B4" s="53" t="s">
        <v>54</v>
      </c>
      <c r="C4" s="54"/>
      <c r="D4" s="53" t="s">
        <v>55</v>
      </c>
      <c r="E4" s="55"/>
      <c r="F4" s="55"/>
      <c r="G4" s="55"/>
      <c r="H4" s="54"/>
      <c r="I4" s="53" t="s">
        <v>56</v>
      </c>
      <c r="J4" s="54"/>
      <c r="K4" s="56">
        <v>174.46</v>
      </c>
      <c r="L4" s="57"/>
      <c r="M4" s="107">
        <f>K4/O4</f>
        <v>1.7446000000000002</v>
      </c>
      <c r="N4" s="108"/>
      <c r="O4" s="26">
        <v>100</v>
      </c>
      <c r="P4" s="26"/>
      <c r="Q4" s="28"/>
    </row>
    <row r="5" spans="1:17" ht="63" customHeight="1" x14ac:dyDescent="0.25">
      <c r="A5" s="105"/>
      <c r="B5" s="53" t="s">
        <v>57</v>
      </c>
      <c r="C5" s="54"/>
      <c r="D5" s="53" t="s">
        <v>58</v>
      </c>
      <c r="E5" s="55"/>
      <c r="F5" s="55"/>
      <c r="G5" s="55"/>
      <c r="H5" s="54"/>
      <c r="I5" s="53" t="s">
        <v>59</v>
      </c>
      <c r="J5" s="54"/>
      <c r="K5" s="56">
        <v>150</v>
      </c>
      <c r="L5" s="57"/>
      <c r="M5" s="107">
        <f t="shared" ref="M5:M11" si="0">K5/O5</f>
        <v>1.5</v>
      </c>
      <c r="N5" s="108"/>
      <c r="O5" s="26">
        <v>100</v>
      </c>
      <c r="P5" s="26"/>
      <c r="Q5" s="28"/>
    </row>
    <row r="6" spans="1:17" ht="111" customHeight="1" x14ac:dyDescent="0.25">
      <c r="A6" s="105"/>
      <c r="B6" s="53" t="s">
        <v>60</v>
      </c>
      <c r="C6" s="54"/>
      <c r="D6" s="53" t="s">
        <v>61</v>
      </c>
      <c r="E6" s="55"/>
      <c r="F6" s="55"/>
      <c r="G6" s="55"/>
      <c r="H6" s="54"/>
      <c r="I6" s="53" t="s">
        <v>62</v>
      </c>
      <c r="J6" s="54"/>
      <c r="K6" s="56">
        <v>144</v>
      </c>
      <c r="L6" s="57"/>
      <c r="M6" s="107">
        <f t="shared" si="0"/>
        <v>1.44</v>
      </c>
      <c r="N6" s="108"/>
      <c r="O6" s="26">
        <v>100</v>
      </c>
      <c r="P6" s="26"/>
      <c r="Q6" s="28"/>
    </row>
    <row r="7" spans="1:17" ht="55.5" customHeight="1" x14ac:dyDescent="0.25">
      <c r="A7" s="105"/>
      <c r="B7" s="53" t="s">
        <v>63</v>
      </c>
      <c r="C7" s="54"/>
      <c r="D7" s="53" t="s">
        <v>61</v>
      </c>
      <c r="E7" s="55"/>
      <c r="F7" s="55"/>
      <c r="G7" s="55"/>
      <c r="H7" s="54"/>
      <c r="I7" s="53" t="s">
        <v>64</v>
      </c>
      <c r="J7" s="54"/>
      <c r="K7" s="56">
        <v>147.79</v>
      </c>
      <c r="L7" s="57"/>
      <c r="M7" s="107">
        <f t="shared" si="0"/>
        <v>1.4779</v>
      </c>
      <c r="N7" s="108"/>
      <c r="O7" s="26">
        <v>100</v>
      </c>
      <c r="P7" s="26"/>
      <c r="Q7" s="28"/>
    </row>
    <row r="8" spans="1:17" ht="60.75" customHeight="1" x14ac:dyDescent="0.25">
      <c r="A8" s="105"/>
      <c r="B8" s="53" t="s">
        <v>65</v>
      </c>
      <c r="C8" s="54"/>
      <c r="D8" s="53" t="s">
        <v>66</v>
      </c>
      <c r="E8" s="55"/>
      <c r="F8" s="55"/>
      <c r="G8" s="55"/>
      <c r="H8" s="54"/>
      <c r="I8" s="53" t="s">
        <v>67</v>
      </c>
      <c r="J8" s="54"/>
      <c r="K8" s="56">
        <v>165.2</v>
      </c>
      <c r="L8" s="57"/>
      <c r="M8" s="107">
        <f t="shared" si="0"/>
        <v>1.6519999999999999</v>
      </c>
      <c r="N8" s="108"/>
      <c r="O8" s="26">
        <v>100</v>
      </c>
      <c r="P8" s="26"/>
      <c r="Q8" s="28"/>
    </row>
    <row r="9" spans="1:17" ht="77.25" customHeight="1" x14ac:dyDescent="0.25">
      <c r="A9" s="105"/>
      <c r="B9" s="53" t="s">
        <v>68</v>
      </c>
      <c r="C9" s="54"/>
      <c r="D9" s="53" t="s">
        <v>69</v>
      </c>
      <c r="E9" s="55"/>
      <c r="F9" s="55"/>
      <c r="G9" s="55"/>
      <c r="H9" s="54"/>
      <c r="I9" s="53" t="s">
        <v>70</v>
      </c>
      <c r="J9" s="54"/>
      <c r="K9" s="56">
        <v>187.73</v>
      </c>
      <c r="L9" s="57"/>
      <c r="M9" s="107">
        <f t="shared" si="0"/>
        <v>1.8773</v>
      </c>
      <c r="N9" s="108"/>
      <c r="O9" s="26">
        <v>100</v>
      </c>
      <c r="P9" s="26"/>
      <c r="Q9" s="28"/>
    </row>
    <row r="10" spans="1:17" ht="77.25" customHeight="1" x14ac:dyDescent="0.25">
      <c r="A10" s="105"/>
      <c r="B10" s="53" t="s">
        <v>71</v>
      </c>
      <c r="C10" s="54"/>
      <c r="D10" s="53" t="s">
        <v>72</v>
      </c>
      <c r="E10" s="55"/>
      <c r="F10" s="55"/>
      <c r="G10" s="55"/>
      <c r="H10" s="54"/>
      <c r="I10" s="53" t="s">
        <v>73</v>
      </c>
      <c r="J10" s="54"/>
      <c r="K10" s="56">
        <v>132.97999999999999</v>
      </c>
      <c r="L10" s="57"/>
      <c r="M10" s="107">
        <f t="shared" si="0"/>
        <v>1.3297999999999999</v>
      </c>
      <c r="N10" s="108"/>
      <c r="O10" s="26">
        <v>100</v>
      </c>
      <c r="P10" s="26"/>
      <c r="Q10" s="28"/>
    </row>
    <row r="11" spans="1:17" ht="30.75" customHeight="1" x14ac:dyDescent="0.25">
      <c r="A11" s="105"/>
      <c r="B11" s="44" t="s">
        <v>74</v>
      </c>
      <c r="C11" s="45"/>
      <c r="D11" s="44" t="s">
        <v>75</v>
      </c>
      <c r="E11" s="106"/>
      <c r="F11" s="106"/>
      <c r="G11" s="106"/>
      <c r="H11" s="45"/>
      <c r="I11" s="44" t="s">
        <v>76</v>
      </c>
      <c r="J11" s="45"/>
      <c r="K11" s="46">
        <v>122.71</v>
      </c>
      <c r="L11" s="47"/>
      <c r="M11" s="48">
        <f t="shared" si="0"/>
        <v>1.2270999999999999</v>
      </c>
      <c r="N11" s="49"/>
      <c r="O11" s="3">
        <v>100</v>
      </c>
      <c r="P11" s="3" t="s">
        <v>77</v>
      </c>
      <c r="Q11" s="28"/>
    </row>
    <row r="12" spans="1:17" ht="30.75" customHeight="1" x14ac:dyDescent="0.25">
      <c r="A12" s="105"/>
      <c r="B12" s="53"/>
      <c r="C12" s="54"/>
      <c r="D12" s="53"/>
      <c r="E12" s="55"/>
      <c r="F12" s="55"/>
      <c r="G12" s="55"/>
      <c r="H12" s="54"/>
      <c r="I12" s="53"/>
      <c r="J12" s="54"/>
      <c r="K12" s="56"/>
      <c r="L12" s="57"/>
      <c r="M12" s="83">
        <f>M11</f>
        <v>1.2270999999999999</v>
      </c>
      <c r="N12" s="84"/>
      <c r="O12" s="26"/>
      <c r="P12" s="26"/>
      <c r="Q12" s="28"/>
    </row>
    <row r="13" spans="1:17" ht="68.25" customHeight="1" x14ac:dyDescent="0.25">
      <c r="A13" s="50">
        <v>2</v>
      </c>
      <c r="B13" s="53" t="s">
        <v>79</v>
      </c>
      <c r="C13" s="54"/>
      <c r="D13" s="53" t="s">
        <v>80</v>
      </c>
      <c r="E13" s="55"/>
      <c r="F13" s="55"/>
      <c r="G13" s="55"/>
      <c r="H13" s="54"/>
      <c r="I13" s="53" t="s">
        <v>81</v>
      </c>
      <c r="J13" s="54"/>
      <c r="K13" s="56">
        <v>35.1</v>
      </c>
      <c r="L13" s="57"/>
      <c r="M13" s="60">
        <f>K13/O13</f>
        <v>7.0199999999999999E-2</v>
      </c>
      <c r="N13" s="61"/>
      <c r="O13" s="26">
        <v>500</v>
      </c>
      <c r="P13" s="26"/>
      <c r="Q13" s="28"/>
    </row>
    <row r="14" spans="1:17" ht="55.5" customHeight="1" x14ac:dyDescent="0.25">
      <c r="A14" s="51"/>
      <c r="B14" s="53" t="s">
        <v>82</v>
      </c>
      <c r="C14" s="54"/>
      <c r="D14" s="53" t="s">
        <v>83</v>
      </c>
      <c r="E14" s="55"/>
      <c r="F14" s="55"/>
      <c r="G14" s="55"/>
      <c r="H14" s="54"/>
      <c r="I14" s="53" t="s">
        <v>84</v>
      </c>
      <c r="J14" s="54"/>
      <c r="K14" s="56">
        <v>1120</v>
      </c>
      <c r="L14" s="57"/>
      <c r="M14" s="60">
        <f t="shared" ref="M14:M38" si="1">K14/O14</f>
        <v>0.08</v>
      </c>
      <c r="N14" s="61"/>
      <c r="O14" s="26">
        <v>14000</v>
      </c>
      <c r="P14" s="26"/>
      <c r="Q14" s="28"/>
    </row>
    <row r="15" spans="1:17" ht="62.25" customHeight="1" x14ac:dyDescent="0.25">
      <c r="A15" s="51"/>
      <c r="B15" s="53" t="s">
        <v>85</v>
      </c>
      <c r="C15" s="54"/>
      <c r="D15" s="53" t="s">
        <v>86</v>
      </c>
      <c r="E15" s="55"/>
      <c r="F15" s="55"/>
      <c r="G15" s="55"/>
      <c r="H15" s="54"/>
      <c r="I15" s="53" t="s">
        <v>87</v>
      </c>
      <c r="J15" s="54"/>
      <c r="K15" s="56">
        <v>1203</v>
      </c>
      <c r="L15" s="57"/>
      <c r="M15" s="60">
        <f t="shared" si="1"/>
        <v>8.0199999999999994E-2</v>
      </c>
      <c r="N15" s="61"/>
      <c r="O15" s="26">
        <v>15000</v>
      </c>
      <c r="P15" s="26"/>
      <c r="Q15" s="28"/>
    </row>
    <row r="16" spans="1:17" ht="84.75" customHeight="1" x14ac:dyDescent="0.25">
      <c r="A16" s="51"/>
      <c r="B16" s="53" t="s">
        <v>88</v>
      </c>
      <c r="C16" s="54"/>
      <c r="D16" s="53" t="s">
        <v>89</v>
      </c>
      <c r="E16" s="55"/>
      <c r="F16" s="55"/>
      <c r="G16" s="55"/>
      <c r="H16" s="54"/>
      <c r="I16" s="53" t="s">
        <v>90</v>
      </c>
      <c r="J16" s="54"/>
      <c r="K16" s="56">
        <v>45</v>
      </c>
      <c r="L16" s="57"/>
      <c r="M16" s="60">
        <f t="shared" si="1"/>
        <v>0.09</v>
      </c>
      <c r="N16" s="61"/>
      <c r="O16" s="26">
        <v>500</v>
      </c>
      <c r="P16" s="26"/>
      <c r="Q16" s="28"/>
    </row>
    <row r="17" spans="1:1024" ht="55.5" customHeight="1" x14ac:dyDescent="0.25">
      <c r="A17" s="51"/>
      <c r="B17" s="53" t="s">
        <v>91</v>
      </c>
      <c r="C17" s="54"/>
      <c r="D17" s="53" t="s">
        <v>92</v>
      </c>
      <c r="E17" s="55"/>
      <c r="F17" s="55"/>
      <c r="G17" s="55"/>
      <c r="H17" s="54"/>
      <c r="I17" s="53" t="s">
        <v>93</v>
      </c>
      <c r="J17" s="54"/>
      <c r="K17" s="56">
        <v>388.05</v>
      </c>
      <c r="L17" s="57"/>
      <c r="M17" s="60">
        <f t="shared" si="1"/>
        <v>7.7609999999999998E-2</v>
      </c>
      <c r="N17" s="61"/>
      <c r="O17" s="26">
        <v>5000</v>
      </c>
      <c r="P17" s="26"/>
      <c r="Q17" s="28"/>
    </row>
    <row r="18" spans="1:1024" ht="82.5" customHeight="1" x14ac:dyDescent="0.25">
      <c r="A18" s="51"/>
      <c r="B18" s="53" t="s">
        <v>94</v>
      </c>
      <c r="C18" s="54"/>
      <c r="D18" s="53" t="s">
        <v>95</v>
      </c>
      <c r="E18" s="55"/>
      <c r="F18" s="55"/>
      <c r="G18" s="55"/>
      <c r="H18" s="54"/>
      <c r="I18" s="53" t="s">
        <v>96</v>
      </c>
      <c r="J18" s="54"/>
      <c r="K18" s="56">
        <v>693.38</v>
      </c>
      <c r="L18" s="57"/>
      <c r="M18" s="60">
        <f t="shared" si="1"/>
        <v>5.7781666666666669E-2</v>
      </c>
      <c r="N18" s="61"/>
      <c r="O18" s="26">
        <v>12000</v>
      </c>
      <c r="P18" s="26"/>
      <c r="Q18" s="28"/>
    </row>
    <row r="19" spans="1:1024" ht="55.5" customHeight="1" x14ac:dyDescent="0.25">
      <c r="A19" s="51"/>
      <c r="B19" s="53" t="s">
        <v>57</v>
      </c>
      <c r="C19" s="54"/>
      <c r="D19" s="53" t="s">
        <v>97</v>
      </c>
      <c r="E19" s="55"/>
      <c r="F19" s="55"/>
      <c r="G19" s="55"/>
      <c r="H19" s="54"/>
      <c r="I19" s="53" t="s">
        <v>98</v>
      </c>
      <c r="J19" s="54"/>
      <c r="K19" s="56">
        <v>53.59</v>
      </c>
      <c r="L19" s="57"/>
      <c r="M19" s="60">
        <f t="shared" si="1"/>
        <v>0.10718000000000001</v>
      </c>
      <c r="N19" s="61"/>
      <c r="O19" s="26">
        <v>500</v>
      </c>
      <c r="P19" s="26"/>
      <c r="Q19" s="28"/>
    </row>
    <row r="20" spans="1:1024" ht="55.5" customHeight="1" x14ac:dyDescent="0.25">
      <c r="A20" s="51"/>
      <c r="B20" s="53" t="s">
        <v>99</v>
      </c>
      <c r="C20" s="54"/>
      <c r="D20" s="53" t="s">
        <v>100</v>
      </c>
      <c r="E20" s="55"/>
      <c r="F20" s="55"/>
      <c r="G20" s="55"/>
      <c r="H20" s="54"/>
      <c r="I20" s="53" t="s">
        <v>101</v>
      </c>
      <c r="J20" s="54"/>
      <c r="K20" s="56">
        <v>719.6</v>
      </c>
      <c r="L20" s="57"/>
      <c r="M20" s="60">
        <f t="shared" si="1"/>
        <v>7.1959999999999996E-2</v>
      </c>
      <c r="N20" s="61"/>
      <c r="O20" s="26">
        <v>10000</v>
      </c>
      <c r="P20" s="26"/>
      <c r="Q20" s="28"/>
    </row>
    <row r="21" spans="1:1024" ht="55.5" customHeight="1" x14ac:dyDescent="0.25">
      <c r="A21" s="51"/>
      <c r="B21" s="53" t="s">
        <v>102</v>
      </c>
      <c r="C21" s="54"/>
      <c r="D21" s="53" t="s">
        <v>103</v>
      </c>
      <c r="E21" s="55"/>
      <c r="F21" s="55"/>
      <c r="G21" s="55"/>
      <c r="H21" s="54"/>
      <c r="I21" s="53" t="s">
        <v>104</v>
      </c>
      <c r="J21" s="54"/>
      <c r="K21" s="56">
        <v>725.61</v>
      </c>
      <c r="L21" s="57"/>
      <c r="M21" s="60">
        <f t="shared" si="1"/>
        <v>7.2561E-2</v>
      </c>
      <c r="N21" s="61"/>
      <c r="O21" s="26">
        <v>10000</v>
      </c>
      <c r="P21" s="26"/>
      <c r="Q21" s="28"/>
    </row>
    <row r="22" spans="1:1024" ht="55.5" customHeight="1" x14ac:dyDescent="0.25">
      <c r="A22" s="51"/>
      <c r="B22" s="53" t="s">
        <v>105</v>
      </c>
      <c r="C22" s="54"/>
      <c r="D22" s="53" t="s">
        <v>106</v>
      </c>
      <c r="E22" s="55"/>
      <c r="F22" s="55"/>
      <c r="G22" s="55"/>
      <c r="H22" s="54"/>
      <c r="I22" s="53" t="s">
        <v>107</v>
      </c>
      <c r="J22" s="54"/>
      <c r="K22" s="56">
        <v>40.1</v>
      </c>
      <c r="L22" s="57"/>
      <c r="M22" s="60">
        <f t="shared" si="1"/>
        <v>8.0200000000000007E-2</v>
      </c>
      <c r="N22" s="61"/>
      <c r="O22" s="26">
        <v>500</v>
      </c>
      <c r="P22" s="26"/>
      <c r="Q22" s="28"/>
    </row>
    <row r="23" spans="1:1024" ht="83.25" customHeight="1" x14ac:dyDescent="0.25">
      <c r="A23" s="51"/>
      <c r="B23" s="53" t="s">
        <v>108</v>
      </c>
      <c r="C23" s="54"/>
      <c r="D23" s="53" t="s">
        <v>109</v>
      </c>
      <c r="E23" s="55"/>
      <c r="F23" s="55"/>
      <c r="G23" s="55"/>
      <c r="H23" s="54"/>
      <c r="I23" s="53" t="s">
        <v>110</v>
      </c>
      <c r="J23" s="54"/>
      <c r="K23" s="56">
        <v>500.04</v>
      </c>
      <c r="L23" s="57"/>
      <c r="M23" s="60">
        <f t="shared" si="1"/>
        <v>5.5560000000000005E-2</v>
      </c>
      <c r="N23" s="61"/>
      <c r="O23" s="26">
        <v>9000</v>
      </c>
      <c r="P23" s="26"/>
      <c r="Q23" s="28"/>
    </row>
    <row r="24" spans="1:1024" ht="55.5" customHeight="1" x14ac:dyDescent="0.25">
      <c r="A24" s="51"/>
      <c r="B24" s="53" t="s">
        <v>111</v>
      </c>
      <c r="C24" s="54"/>
      <c r="D24" s="53" t="s">
        <v>112</v>
      </c>
      <c r="E24" s="55"/>
      <c r="F24" s="55"/>
      <c r="G24" s="55"/>
      <c r="H24" s="54"/>
      <c r="I24" s="53" t="s">
        <v>113</v>
      </c>
      <c r="J24" s="54"/>
      <c r="K24" s="56">
        <v>23.25</v>
      </c>
      <c r="L24" s="57"/>
      <c r="M24" s="58">
        <f t="shared" si="1"/>
        <v>4.65E-2</v>
      </c>
      <c r="N24" s="59"/>
      <c r="O24" s="26">
        <v>500</v>
      </c>
      <c r="P24" s="26" t="s">
        <v>152</v>
      </c>
      <c r="Q24" s="28"/>
    </row>
    <row r="25" spans="1:1024" ht="55.5" customHeight="1" x14ac:dyDescent="0.25">
      <c r="A25" s="51"/>
      <c r="B25" s="53" t="s">
        <v>114</v>
      </c>
      <c r="C25" s="54"/>
      <c r="D25" s="53" t="s">
        <v>115</v>
      </c>
      <c r="E25" s="55"/>
      <c r="F25" s="55"/>
      <c r="G25" s="55"/>
      <c r="H25" s="54"/>
      <c r="I25" s="53" t="s">
        <v>116</v>
      </c>
      <c r="J25" s="54"/>
      <c r="K25" s="56">
        <v>952.43</v>
      </c>
      <c r="L25" s="57"/>
      <c r="M25" s="60">
        <f t="shared" si="1"/>
        <v>8.6584545454545456E-2</v>
      </c>
      <c r="N25" s="61"/>
      <c r="O25" s="26">
        <v>11000</v>
      </c>
      <c r="P25" s="26"/>
      <c r="Q25" s="28"/>
    </row>
    <row r="26" spans="1:1024" ht="55.5" customHeight="1" x14ac:dyDescent="0.25">
      <c r="A26" s="51"/>
      <c r="B26" s="53" t="s">
        <v>117</v>
      </c>
      <c r="C26" s="54"/>
      <c r="D26" s="53" t="s">
        <v>118</v>
      </c>
      <c r="E26" s="55"/>
      <c r="F26" s="55"/>
      <c r="G26" s="55"/>
      <c r="H26" s="54"/>
      <c r="I26" s="53" t="s">
        <v>119</v>
      </c>
      <c r="J26" s="54"/>
      <c r="K26" s="56">
        <v>424.8</v>
      </c>
      <c r="L26" s="57"/>
      <c r="M26" s="60">
        <f t="shared" si="1"/>
        <v>8.4960000000000008E-2</v>
      </c>
      <c r="N26" s="61"/>
      <c r="O26" s="26">
        <v>5000</v>
      </c>
      <c r="P26" s="26"/>
      <c r="Q26" s="28"/>
    </row>
    <row r="27" spans="1:1024" ht="62.25" customHeight="1" x14ac:dyDescent="0.25">
      <c r="A27" s="51"/>
      <c r="B27" s="53" t="s">
        <v>120</v>
      </c>
      <c r="C27" s="54"/>
      <c r="D27" s="53" t="s">
        <v>121</v>
      </c>
      <c r="E27" s="55"/>
      <c r="F27" s="55"/>
      <c r="G27" s="55"/>
      <c r="H27" s="54"/>
      <c r="I27" s="53" t="s">
        <v>122</v>
      </c>
      <c r="J27" s="54"/>
      <c r="K27" s="56">
        <v>41.23</v>
      </c>
      <c r="L27" s="57"/>
      <c r="M27" s="60">
        <f t="shared" si="1"/>
        <v>8.2459999999999992E-2</v>
      </c>
      <c r="N27" s="61"/>
      <c r="O27" s="26">
        <v>500</v>
      </c>
      <c r="P27" s="26"/>
      <c r="Q27" s="28"/>
    </row>
    <row r="28" spans="1:1024" ht="55.5" customHeight="1" x14ac:dyDescent="0.25">
      <c r="A28" s="51"/>
      <c r="B28" s="53" t="s">
        <v>123</v>
      </c>
      <c r="C28" s="54"/>
      <c r="D28" s="53" t="s">
        <v>124</v>
      </c>
      <c r="E28" s="55"/>
      <c r="F28" s="55"/>
      <c r="G28" s="55"/>
      <c r="H28" s="54"/>
      <c r="I28" s="53" t="s">
        <v>125</v>
      </c>
      <c r="J28" s="54"/>
      <c r="K28" s="56">
        <v>600</v>
      </c>
      <c r="L28" s="57"/>
      <c r="M28" s="60">
        <f t="shared" si="1"/>
        <v>0.1</v>
      </c>
      <c r="N28" s="61"/>
      <c r="O28" s="26">
        <v>6000</v>
      </c>
      <c r="P28" s="26"/>
      <c r="Q28" s="28"/>
    </row>
    <row r="29" spans="1:1024" ht="55.5" customHeight="1" x14ac:dyDescent="0.25">
      <c r="A29" s="51"/>
      <c r="B29" s="53" t="s">
        <v>126</v>
      </c>
      <c r="C29" s="54"/>
      <c r="D29" s="53" t="s">
        <v>127</v>
      </c>
      <c r="E29" s="55"/>
      <c r="F29" s="55"/>
      <c r="G29" s="55"/>
      <c r="H29" s="54"/>
      <c r="I29" s="53" t="s">
        <v>128</v>
      </c>
      <c r="J29" s="54"/>
      <c r="K29" s="56">
        <v>367.38</v>
      </c>
      <c r="L29" s="57"/>
      <c r="M29" s="60">
        <f t="shared" si="1"/>
        <v>6.123E-2</v>
      </c>
      <c r="N29" s="61"/>
      <c r="O29" s="26">
        <v>6000</v>
      </c>
      <c r="P29" s="26"/>
      <c r="Q29" s="28"/>
    </row>
    <row r="30" spans="1:1024" ht="61.5" customHeight="1" x14ac:dyDescent="0.25">
      <c r="A30" s="51"/>
      <c r="B30" s="53" t="s">
        <v>129</v>
      </c>
      <c r="C30" s="54"/>
      <c r="D30" s="53" t="s">
        <v>130</v>
      </c>
      <c r="E30" s="55"/>
      <c r="F30" s="55"/>
      <c r="G30" s="55"/>
      <c r="H30" s="54"/>
      <c r="I30" s="53" t="s">
        <v>131</v>
      </c>
      <c r="J30" s="54"/>
      <c r="K30" s="56">
        <v>27.34</v>
      </c>
      <c r="L30" s="57"/>
      <c r="M30" s="58">
        <f t="shared" si="1"/>
        <v>5.4679999999999999E-2</v>
      </c>
      <c r="N30" s="59"/>
      <c r="O30" s="26">
        <v>500</v>
      </c>
      <c r="P30" s="26" t="s">
        <v>152</v>
      </c>
      <c r="Q30" s="28"/>
    </row>
    <row r="31" spans="1:1024" ht="55.5" customHeight="1" x14ac:dyDescent="0.25">
      <c r="A31" s="51"/>
      <c r="B31" s="53" t="s">
        <v>132</v>
      </c>
      <c r="C31" s="54"/>
      <c r="D31" s="53" t="s">
        <v>133</v>
      </c>
      <c r="E31" s="55"/>
      <c r="F31" s="55"/>
      <c r="G31" s="55"/>
      <c r="H31" s="54"/>
      <c r="I31" s="53" t="s">
        <v>134</v>
      </c>
      <c r="J31" s="54"/>
      <c r="K31" s="56">
        <v>35.979999999999997</v>
      </c>
      <c r="L31" s="57"/>
      <c r="M31" s="60">
        <f t="shared" si="1"/>
        <v>7.1959999999999996E-2</v>
      </c>
      <c r="N31" s="61"/>
      <c r="O31" s="26">
        <v>500</v>
      </c>
      <c r="P31" s="26"/>
      <c r="Q31" s="28"/>
    </row>
    <row r="32" spans="1:1024" s="40" customFormat="1" ht="86.25" customHeight="1" x14ac:dyDescent="0.25">
      <c r="A32" s="51"/>
      <c r="B32" s="44" t="s">
        <v>108</v>
      </c>
      <c r="C32" s="45"/>
      <c r="D32" s="44" t="s">
        <v>135</v>
      </c>
      <c r="E32" s="106"/>
      <c r="F32" s="106"/>
      <c r="G32" s="106"/>
      <c r="H32" s="45"/>
      <c r="I32" s="44" t="s">
        <v>136</v>
      </c>
      <c r="J32" s="45"/>
      <c r="K32" s="46">
        <v>500.04</v>
      </c>
      <c r="L32" s="47"/>
      <c r="M32" s="48">
        <f t="shared" si="1"/>
        <v>5.5560000000000005E-2</v>
      </c>
      <c r="N32" s="49"/>
      <c r="O32" s="3">
        <v>9000</v>
      </c>
      <c r="P32" s="3" t="s">
        <v>153</v>
      </c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  <c r="MG32" s="39"/>
      <c r="MH32" s="39"/>
      <c r="MI32" s="39"/>
      <c r="MJ32" s="39"/>
      <c r="MK32" s="39"/>
      <c r="ML32" s="39"/>
      <c r="MM32" s="39"/>
      <c r="MN32" s="39"/>
      <c r="MO32" s="39"/>
      <c r="MP32" s="39"/>
      <c r="MQ32" s="39"/>
      <c r="MR32" s="39"/>
      <c r="MS32" s="39"/>
      <c r="MT32" s="39"/>
      <c r="MU32" s="39"/>
      <c r="MV32" s="39"/>
      <c r="MW32" s="39"/>
      <c r="MX32" s="39"/>
      <c r="MY32" s="39"/>
      <c r="MZ32" s="39"/>
      <c r="NA32" s="39"/>
      <c r="NB32" s="39"/>
      <c r="NC32" s="39"/>
      <c r="ND32" s="39"/>
      <c r="NE32" s="39"/>
      <c r="NF32" s="39"/>
      <c r="NG32" s="39"/>
      <c r="NH32" s="39"/>
      <c r="NI32" s="39"/>
      <c r="NJ32" s="39"/>
      <c r="NK32" s="39"/>
      <c r="NL32" s="39"/>
      <c r="NM32" s="39"/>
      <c r="NN32" s="39"/>
      <c r="NO32" s="39"/>
      <c r="NP32" s="39"/>
      <c r="NQ32" s="39"/>
      <c r="NR32" s="39"/>
      <c r="NS32" s="39"/>
      <c r="NT32" s="39"/>
      <c r="NU32" s="39"/>
      <c r="NV32" s="39"/>
      <c r="NW32" s="39"/>
      <c r="NX32" s="39"/>
      <c r="NY32" s="39"/>
      <c r="NZ32" s="39"/>
      <c r="OA32" s="39"/>
      <c r="OB32" s="39"/>
      <c r="OC32" s="39"/>
      <c r="OD32" s="39"/>
      <c r="OE32" s="39"/>
      <c r="OF32" s="39"/>
      <c r="OG32" s="39"/>
      <c r="OH32" s="39"/>
      <c r="OI32" s="39"/>
      <c r="OJ32" s="39"/>
      <c r="OK32" s="39"/>
      <c r="OL32" s="39"/>
      <c r="OM32" s="39"/>
      <c r="ON32" s="39"/>
      <c r="OO32" s="39"/>
      <c r="OP32" s="39"/>
      <c r="OQ32" s="39"/>
      <c r="OR32" s="39"/>
      <c r="OS32" s="39"/>
      <c r="OT32" s="39"/>
      <c r="OU32" s="39"/>
      <c r="OV32" s="39"/>
      <c r="OW32" s="39"/>
      <c r="OX32" s="39"/>
      <c r="OY32" s="39"/>
      <c r="OZ32" s="39"/>
      <c r="PA32" s="39"/>
      <c r="PB32" s="39"/>
      <c r="PC32" s="39"/>
      <c r="PD32" s="39"/>
      <c r="PE32" s="39"/>
      <c r="PF32" s="39"/>
      <c r="PG32" s="39"/>
      <c r="PH32" s="39"/>
      <c r="PI32" s="39"/>
      <c r="PJ32" s="39"/>
      <c r="PK32" s="39"/>
      <c r="PL32" s="39"/>
      <c r="PM32" s="39"/>
      <c r="PN32" s="39"/>
      <c r="PO32" s="39"/>
      <c r="PP32" s="39"/>
      <c r="PQ32" s="39"/>
      <c r="PR32" s="39"/>
      <c r="PS32" s="39"/>
      <c r="PT32" s="39"/>
      <c r="PU32" s="39"/>
      <c r="PV32" s="39"/>
      <c r="PW32" s="39"/>
      <c r="PX32" s="39"/>
      <c r="PY32" s="39"/>
      <c r="PZ32" s="39"/>
      <c r="QA32" s="39"/>
      <c r="QB32" s="39"/>
      <c r="QC32" s="39"/>
      <c r="QD32" s="39"/>
      <c r="QE32" s="39"/>
      <c r="QF32" s="39"/>
      <c r="QG32" s="39"/>
      <c r="QH32" s="39"/>
      <c r="QI32" s="39"/>
      <c r="QJ32" s="39"/>
      <c r="QK32" s="39"/>
      <c r="QL32" s="39"/>
      <c r="QM32" s="39"/>
      <c r="QN32" s="39"/>
      <c r="QO32" s="39"/>
      <c r="QP32" s="39"/>
      <c r="QQ32" s="39"/>
      <c r="QR32" s="39"/>
      <c r="QS32" s="39"/>
      <c r="QT32" s="39"/>
      <c r="QU32" s="39"/>
      <c r="QV32" s="39"/>
      <c r="QW32" s="39"/>
      <c r="QX32" s="39"/>
      <c r="QY32" s="39"/>
      <c r="QZ32" s="39"/>
      <c r="RA32" s="39"/>
      <c r="RB32" s="39"/>
      <c r="RC32" s="39"/>
      <c r="RD32" s="39"/>
      <c r="RE32" s="39"/>
      <c r="RF32" s="39"/>
      <c r="RG32" s="39"/>
      <c r="RH32" s="39"/>
      <c r="RI32" s="39"/>
      <c r="RJ32" s="39"/>
      <c r="RK32" s="39"/>
      <c r="RL32" s="39"/>
      <c r="RM32" s="39"/>
      <c r="RN32" s="39"/>
      <c r="RO32" s="39"/>
      <c r="RP32" s="39"/>
      <c r="RQ32" s="39"/>
      <c r="RR32" s="39"/>
      <c r="RS32" s="39"/>
      <c r="RT32" s="39"/>
      <c r="RU32" s="39"/>
      <c r="RV32" s="39"/>
      <c r="RW32" s="39"/>
      <c r="RX32" s="39"/>
      <c r="RY32" s="39"/>
      <c r="RZ32" s="39"/>
      <c r="SA32" s="39"/>
      <c r="SB32" s="39"/>
      <c r="SC32" s="39"/>
      <c r="SD32" s="39"/>
      <c r="SE32" s="39"/>
      <c r="SF32" s="39"/>
      <c r="SG32" s="39"/>
      <c r="SH32" s="39"/>
      <c r="SI32" s="39"/>
      <c r="SJ32" s="39"/>
      <c r="SK32" s="39"/>
      <c r="SL32" s="39"/>
      <c r="SM32" s="39"/>
      <c r="SN32" s="39"/>
      <c r="SO32" s="39"/>
      <c r="SP32" s="39"/>
      <c r="SQ32" s="39"/>
      <c r="SR32" s="39"/>
      <c r="SS32" s="39"/>
      <c r="ST32" s="39"/>
      <c r="SU32" s="39"/>
      <c r="SV32" s="39"/>
      <c r="SW32" s="39"/>
      <c r="SX32" s="39"/>
      <c r="SY32" s="39"/>
      <c r="SZ32" s="39"/>
      <c r="TA32" s="39"/>
      <c r="TB32" s="39"/>
      <c r="TC32" s="39"/>
      <c r="TD32" s="39"/>
      <c r="TE32" s="39"/>
      <c r="TF32" s="39"/>
      <c r="TG32" s="39"/>
      <c r="TH32" s="39"/>
      <c r="TI32" s="39"/>
      <c r="TJ32" s="39"/>
      <c r="TK32" s="39"/>
      <c r="TL32" s="39"/>
      <c r="TM32" s="39"/>
      <c r="TN32" s="39"/>
      <c r="TO32" s="39"/>
      <c r="TP32" s="39"/>
      <c r="TQ32" s="39"/>
      <c r="TR32" s="39"/>
      <c r="TS32" s="39"/>
      <c r="TT32" s="39"/>
      <c r="TU32" s="39"/>
      <c r="TV32" s="39"/>
      <c r="TW32" s="39"/>
      <c r="TX32" s="39"/>
      <c r="TY32" s="39"/>
      <c r="TZ32" s="39"/>
      <c r="UA32" s="39"/>
      <c r="UB32" s="39"/>
      <c r="UC32" s="39"/>
      <c r="UD32" s="39"/>
      <c r="UE32" s="39"/>
      <c r="UF32" s="39"/>
      <c r="UG32" s="39"/>
      <c r="UH32" s="39"/>
      <c r="UI32" s="39"/>
      <c r="UJ32" s="39"/>
      <c r="UK32" s="39"/>
      <c r="UL32" s="39"/>
      <c r="UM32" s="39"/>
      <c r="UN32" s="39"/>
      <c r="UO32" s="39"/>
      <c r="UP32" s="39"/>
      <c r="UQ32" s="39"/>
      <c r="UR32" s="39"/>
      <c r="US32" s="39"/>
      <c r="UT32" s="39"/>
      <c r="UU32" s="39"/>
      <c r="UV32" s="39"/>
      <c r="UW32" s="39"/>
      <c r="UX32" s="39"/>
      <c r="UY32" s="39"/>
      <c r="UZ32" s="39"/>
      <c r="VA32" s="39"/>
      <c r="VB32" s="39"/>
      <c r="VC32" s="39"/>
      <c r="VD32" s="39"/>
      <c r="VE32" s="39"/>
      <c r="VF32" s="39"/>
      <c r="VG32" s="39"/>
      <c r="VH32" s="39"/>
      <c r="VI32" s="39"/>
      <c r="VJ32" s="39"/>
      <c r="VK32" s="39"/>
      <c r="VL32" s="39"/>
      <c r="VM32" s="39"/>
      <c r="VN32" s="39"/>
      <c r="VO32" s="39"/>
      <c r="VP32" s="39"/>
      <c r="VQ32" s="39"/>
      <c r="VR32" s="39"/>
      <c r="VS32" s="39"/>
      <c r="VT32" s="39"/>
      <c r="VU32" s="39"/>
      <c r="VV32" s="39"/>
      <c r="VW32" s="39"/>
      <c r="VX32" s="39"/>
      <c r="VY32" s="39"/>
      <c r="VZ32" s="39"/>
      <c r="WA32" s="39"/>
      <c r="WB32" s="39"/>
      <c r="WC32" s="39"/>
      <c r="WD32" s="39"/>
      <c r="WE32" s="39"/>
      <c r="WF32" s="39"/>
      <c r="WG32" s="39"/>
      <c r="WH32" s="39"/>
      <c r="WI32" s="39"/>
      <c r="WJ32" s="39"/>
      <c r="WK32" s="39"/>
      <c r="WL32" s="39"/>
      <c r="WM32" s="39"/>
      <c r="WN32" s="39"/>
      <c r="WO32" s="39"/>
      <c r="WP32" s="39"/>
      <c r="WQ32" s="39"/>
      <c r="WR32" s="39"/>
      <c r="WS32" s="39"/>
      <c r="WT32" s="39"/>
      <c r="WU32" s="39"/>
      <c r="WV32" s="39"/>
      <c r="WW32" s="39"/>
      <c r="WX32" s="39"/>
      <c r="WY32" s="39"/>
      <c r="WZ32" s="39"/>
      <c r="XA32" s="39"/>
      <c r="XB32" s="39"/>
      <c r="XC32" s="39"/>
      <c r="XD32" s="39"/>
      <c r="XE32" s="39"/>
      <c r="XF32" s="39"/>
      <c r="XG32" s="39"/>
      <c r="XH32" s="39"/>
      <c r="XI32" s="39"/>
      <c r="XJ32" s="39"/>
      <c r="XK32" s="39"/>
      <c r="XL32" s="39"/>
      <c r="XM32" s="39"/>
      <c r="XN32" s="39"/>
      <c r="XO32" s="39"/>
      <c r="XP32" s="39"/>
      <c r="XQ32" s="39"/>
      <c r="XR32" s="39"/>
      <c r="XS32" s="39"/>
      <c r="XT32" s="39"/>
      <c r="XU32" s="39"/>
      <c r="XV32" s="39"/>
      <c r="XW32" s="39"/>
      <c r="XX32" s="39"/>
      <c r="XY32" s="39"/>
      <c r="XZ32" s="39"/>
      <c r="YA32" s="39"/>
      <c r="YB32" s="39"/>
      <c r="YC32" s="39"/>
      <c r="YD32" s="39"/>
      <c r="YE32" s="39"/>
      <c r="YF32" s="39"/>
      <c r="YG32" s="39"/>
      <c r="YH32" s="39"/>
      <c r="YI32" s="39"/>
      <c r="YJ32" s="39"/>
      <c r="YK32" s="39"/>
      <c r="YL32" s="39"/>
      <c r="YM32" s="39"/>
      <c r="YN32" s="39"/>
      <c r="YO32" s="39"/>
      <c r="YP32" s="39"/>
      <c r="YQ32" s="39"/>
      <c r="YR32" s="39"/>
      <c r="YS32" s="39"/>
      <c r="YT32" s="39"/>
      <c r="YU32" s="39"/>
      <c r="YV32" s="39"/>
      <c r="YW32" s="39"/>
      <c r="YX32" s="39"/>
      <c r="YY32" s="39"/>
      <c r="YZ32" s="39"/>
      <c r="ZA32" s="39"/>
      <c r="ZB32" s="39"/>
      <c r="ZC32" s="39"/>
      <c r="ZD32" s="39"/>
      <c r="ZE32" s="39"/>
      <c r="ZF32" s="39"/>
      <c r="ZG32" s="39"/>
      <c r="ZH32" s="39"/>
      <c r="ZI32" s="39"/>
      <c r="ZJ32" s="39"/>
      <c r="ZK32" s="39"/>
      <c r="ZL32" s="39"/>
      <c r="ZM32" s="39"/>
      <c r="ZN32" s="39"/>
      <c r="ZO32" s="39"/>
      <c r="ZP32" s="39"/>
      <c r="ZQ32" s="39"/>
      <c r="ZR32" s="39"/>
      <c r="ZS32" s="39"/>
      <c r="ZT32" s="39"/>
      <c r="ZU32" s="39"/>
      <c r="ZV32" s="39"/>
      <c r="ZW32" s="39"/>
      <c r="ZX32" s="39"/>
      <c r="ZY32" s="39"/>
      <c r="ZZ32" s="39"/>
      <c r="AAA32" s="39"/>
      <c r="AAB32" s="39"/>
      <c r="AAC32" s="39"/>
      <c r="AAD32" s="39"/>
      <c r="AAE32" s="39"/>
      <c r="AAF32" s="39"/>
      <c r="AAG32" s="39"/>
      <c r="AAH32" s="39"/>
      <c r="AAI32" s="39"/>
      <c r="AAJ32" s="39"/>
      <c r="AAK32" s="39"/>
      <c r="AAL32" s="39"/>
      <c r="AAM32" s="39"/>
      <c r="AAN32" s="39"/>
      <c r="AAO32" s="39"/>
      <c r="AAP32" s="39"/>
      <c r="AAQ32" s="39"/>
      <c r="AAR32" s="39"/>
      <c r="AAS32" s="39"/>
      <c r="AAT32" s="39"/>
      <c r="AAU32" s="39"/>
      <c r="AAV32" s="39"/>
      <c r="AAW32" s="39"/>
      <c r="AAX32" s="39"/>
      <c r="AAY32" s="39"/>
      <c r="AAZ32" s="39"/>
      <c r="ABA32" s="39"/>
      <c r="ABB32" s="39"/>
      <c r="ABC32" s="39"/>
      <c r="ABD32" s="39"/>
      <c r="ABE32" s="39"/>
      <c r="ABF32" s="39"/>
      <c r="ABG32" s="39"/>
      <c r="ABH32" s="39"/>
      <c r="ABI32" s="39"/>
      <c r="ABJ32" s="39"/>
      <c r="ABK32" s="39"/>
      <c r="ABL32" s="39"/>
      <c r="ABM32" s="39"/>
      <c r="ABN32" s="39"/>
      <c r="ABO32" s="39"/>
      <c r="ABP32" s="39"/>
      <c r="ABQ32" s="39"/>
      <c r="ABR32" s="39"/>
      <c r="ABS32" s="39"/>
      <c r="ABT32" s="39"/>
      <c r="ABU32" s="39"/>
      <c r="ABV32" s="39"/>
      <c r="ABW32" s="39"/>
      <c r="ABX32" s="39"/>
      <c r="ABY32" s="39"/>
      <c r="ABZ32" s="39"/>
      <c r="ACA32" s="39"/>
      <c r="ACB32" s="39"/>
      <c r="ACC32" s="39"/>
      <c r="ACD32" s="39"/>
      <c r="ACE32" s="39"/>
      <c r="ACF32" s="39"/>
      <c r="ACG32" s="39"/>
      <c r="ACH32" s="39"/>
      <c r="ACI32" s="39"/>
      <c r="ACJ32" s="39"/>
      <c r="ACK32" s="39"/>
      <c r="ACL32" s="39"/>
      <c r="ACM32" s="39"/>
      <c r="ACN32" s="39"/>
      <c r="ACO32" s="39"/>
      <c r="ACP32" s="39"/>
      <c r="ACQ32" s="39"/>
      <c r="ACR32" s="39"/>
      <c r="ACS32" s="39"/>
      <c r="ACT32" s="39"/>
      <c r="ACU32" s="39"/>
      <c r="ACV32" s="39"/>
      <c r="ACW32" s="39"/>
      <c r="ACX32" s="39"/>
      <c r="ACY32" s="39"/>
      <c r="ACZ32" s="39"/>
      <c r="ADA32" s="39"/>
      <c r="ADB32" s="39"/>
      <c r="ADC32" s="39"/>
      <c r="ADD32" s="39"/>
      <c r="ADE32" s="39"/>
      <c r="ADF32" s="39"/>
      <c r="ADG32" s="39"/>
      <c r="ADH32" s="39"/>
      <c r="ADI32" s="39"/>
      <c r="ADJ32" s="39"/>
      <c r="ADK32" s="39"/>
      <c r="ADL32" s="39"/>
      <c r="ADM32" s="39"/>
      <c r="ADN32" s="39"/>
      <c r="ADO32" s="39"/>
      <c r="ADP32" s="39"/>
      <c r="ADQ32" s="39"/>
      <c r="ADR32" s="39"/>
      <c r="ADS32" s="39"/>
      <c r="ADT32" s="39"/>
      <c r="ADU32" s="39"/>
      <c r="ADV32" s="39"/>
      <c r="ADW32" s="39"/>
      <c r="ADX32" s="39"/>
      <c r="ADY32" s="39"/>
      <c r="ADZ32" s="39"/>
      <c r="AEA32" s="39"/>
      <c r="AEB32" s="39"/>
      <c r="AEC32" s="39"/>
      <c r="AED32" s="39"/>
      <c r="AEE32" s="39"/>
      <c r="AEF32" s="39"/>
      <c r="AEG32" s="39"/>
      <c r="AEH32" s="39"/>
      <c r="AEI32" s="39"/>
      <c r="AEJ32" s="39"/>
      <c r="AEK32" s="39"/>
      <c r="AEL32" s="39"/>
      <c r="AEM32" s="39"/>
      <c r="AEN32" s="39"/>
      <c r="AEO32" s="39"/>
      <c r="AEP32" s="39"/>
      <c r="AEQ32" s="39"/>
      <c r="AER32" s="39"/>
      <c r="AES32" s="39"/>
      <c r="AET32" s="39"/>
      <c r="AEU32" s="39"/>
      <c r="AEV32" s="39"/>
      <c r="AEW32" s="39"/>
      <c r="AEX32" s="39"/>
      <c r="AEY32" s="39"/>
      <c r="AEZ32" s="39"/>
      <c r="AFA32" s="39"/>
      <c r="AFB32" s="39"/>
      <c r="AFC32" s="39"/>
      <c r="AFD32" s="39"/>
      <c r="AFE32" s="39"/>
      <c r="AFF32" s="39"/>
      <c r="AFG32" s="39"/>
      <c r="AFH32" s="39"/>
      <c r="AFI32" s="39"/>
      <c r="AFJ32" s="39"/>
      <c r="AFK32" s="39"/>
      <c r="AFL32" s="39"/>
      <c r="AFM32" s="39"/>
      <c r="AFN32" s="39"/>
      <c r="AFO32" s="39"/>
      <c r="AFP32" s="39"/>
      <c r="AFQ32" s="39"/>
      <c r="AFR32" s="39"/>
      <c r="AFS32" s="39"/>
      <c r="AFT32" s="39"/>
      <c r="AFU32" s="39"/>
      <c r="AFV32" s="39"/>
      <c r="AFW32" s="39"/>
      <c r="AFX32" s="39"/>
      <c r="AFY32" s="39"/>
      <c r="AFZ32" s="39"/>
      <c r="AGA32" s="39"/>
      <c r="AGB32" s="39"/>
      <c r="AGC32" s="39"/>
      <c r="AGD32" s="39"/>
      <c r="AGE32" s="39"/>
      <c r="AGF32" s="39"/>
      <c r="AGG32" s="39"/>
      <c r="AGH32" s="39"/>
      <c r="AGI32" s="39"/>
      <c r="AGJ32" s="39"/>
      <c r="AGK32" s="39"/>
      <c r="AGL32" s="39"/>
      <c r="AGM32" s="39"/>
      <c r="AGN32" s="39"/>
      <c r="AGO32" s="39"/>
      <c r="AGP32" s="39"/>
      <c r="AGQ32" s="39"/>
      <c r="AGR32" s="39"/>
      <c r="AGS32" s="39"/>
      <c r="AGT32" s="39"/>
      <c r="AGU32" s="39"/>
      <c r="AGV32" s="39"/>
      <c r="AGW32" s="39"/>
      <c r="AGX32" s="39"/>
      <c r="AGY32" s="39"/>
      <c r="AGZ32" s="39"/>
      <c r="AHA32" s="39"/>
      <c r="AHB32" s="39"/>
      <c r="AHC32" s="39"/>
      <c r="AHD32" s="39"/>
      <c r="AHE32" s="39"/>
      <c r="AHF32" s="39"/>
      <c r="AHG32" s="39"/>
      <c r="AHH32" s="39"/>
      <c r="AHI32" s="39"/>
      <c r="AHJ32" s="39"/>
      <c r="AHK32" s="39"/>
      <c r="AHL32" s="39"/>
      <c r="AHM32" s="39"/>
      <c r="AHN32" s="39"/>
      <c r="AHO32" s="39"/>
      <c r="AHP32" s="39"/>
      <c r="AHQ32" s="39"/>
      <c r="AHR32" s="39"/>
      <c r="AHS32" s="39"/>
      <c r="AHT32" s="39"/>
      <c r="AHU32" s="39"/>
      <c r="AHV32" s="39"/>
      <c r="AHW32" s="39"/>
      <c r="AHX32" s="39"/>
      <c r="AHY32" s="39"/>
      <c r="AHZ32" s="39"/>
      <c r="AIA32" s="39"/>
      <c r="AIB32" s="39"/>
      <c r="AIC32" s="39"/>
      <c r="AID32" s="39"/>
      <c r="AIE32" s="39"/>
      <c r="AIF32" s="39"/>
      <c r="AIG32" s="39"/>
      <c r="AIH32" s="39"/>
      <c r="AII32" s="39"/>
      <c r="AIJ32" s="39"/>
      <c r="AIK32" s="39"/>
      <c r="AIL32" s="39"/>
      <c r="AIM32" s="39"/>
      <c r="AIN32" s="39"/>
      <c r="AIO32" s="39"/>
      <c r="AIP32" s="39"/>
      <c r="AIQ32" s="39"/>
      <c r="AIR32" s="39"/>
      <c r="AIS32" s="39"/>
      <c r="AIT32" s="39"/>
      <c r="AIU32" s="39"/>
      <c r="AIV32" s="39"/>
      <c r="AIW32" s="39"/>
      <c r="AIX32" s="39"/>
      <c r="AIY32" s="39"/>
      <c r="AIZ32" s="39"/>
      <c r="AJA32" s="39"/>
      <c r="AJB32" s="39"/>
      <c r="AJC32" s="39"/>
      <c r="AJD32" s="39"/>
      <c r="AJE32" s="39"/>
      <c r="AJF32" s="39"/>
      <c r="AJG32" s="39"/>
      <c r="AJH32" s="39"/>
      <c r="AJI32" s="39"/>
      <c r="AJJ32" s="39"/>
      <c r="AJK32" s="39"/>
      <c r="AJL32" s="39"/>
      <c r="AJM32" s="39"/>
      <c r="AJN32" s="39"/>
      <c r="AJO32" s="39"/>
      <c r="AJP32" s="39"/>
      <c r="AJQ32" s="39"/>
      <c r="AJR32" s="39"/>
      <c r="AJS32" s="39"/>
      <c r="AJT32" s="39"/>
      <c r="AJU32" s="39"/>
      <c r="AJV32" s="39"/>
      <c r="AJW32" s="39"/>
      <c r="AJX32" s="39"/>
      <c r="AJY32" s="39"/>
      <c r="AJZ32" s="39"/>
      <c r="AKA32" s="39"/>
      <c r="AKB32" s="39"/>
      <c r="AKC32" s="39"/>
      <c r="AKD32" s="39"/>
      <c r="AKE32" s="39"/>
      <c r="AKF32" s="39"/>
      <c r="AKG32" s="39"/>
      <c r="AKH32" s="39"/>
      <c r="AKI32" s="39"/>
      <c r="AKJ32" s="39"/>
      <c r="AKK32" s="39"/>
      <c r="AKL32" s="39"/>
      <c r="AKM32" s="39"/>
      <c r="AKN32" s="39"/>
      <c r="AKO32" s="39"/>
      <c r="AKP32" s="39"/>
      <c r="AKQ32" s="39"/>
      <c r="AKR32" s="39"/>
      <c r="AKS32" s="39"/>
      <c r="AKT32" s="39"/>
      <c r="AKU32" s="39"/>
      <c r="AKV32" s="39"/>
      <c r="AKW32" s="39"/>
      <c r="AKX32" s="39"/>
      <c r="AKY32" s="39"/>
      <c r="AKZ32" s="39"/>
      <c r="ALA32" s="39"/>
      <c r="ALB32" s="39"/>
      <c r="ALC32" s="39"/>
      <c r="ALD32" s="39"/>
      <c r="ALE32" s="39"/>
      <c r="ALF32" s="39"/>
      <c r="ALG32" s="39"/>
      <c r="ALH32" s="39"/>
      <c r="ALI32" s="39"/>
      <c r="ALJ32" s="39"/>
      <c r="ALK32" s="39"/>
      <c r="ALL32" s="39"/>
      <c r="ALM32" s="39"/>
      <c r="ALN32" s="39"/>
      <c r="ALO32" s="39"/>
      <c r="ALP32" s="39"/>
      <c r="ALQ32" s="39"/>
      <c r="ALR32" s="39"/>
      <c r="ALS32" s="39"/>
      <c r="ALT32" s="39"/>
      <c r="ALU32" s="39"/>
      <c r="ALV32" s="39"/>
      <c r="ALW32" s="39"/>
      <c r="ALX32" s="39"/>
      <c r="ALY32" s="39"/>
      <c r="ALZ32" s="39"/>
      <c r="AMA32" s="39"/>
      <c r="AMB32" s="39"/>
      <c r="AMC32" s="39"/>
      <c r="AMD32" s="39"/>
      <c r="AME32" s="39"/>
      <c r="AMF32" s="39"/>
      <c r="AMG32" s="39"/>
      <c r="AMH32" s="39"/>
      <c r="AMI32" s="39"/>
      <c r="AMJ32" s="39"/>
    </row>
    <row r="33" spans="1:1024" ht="38.25" customHeight="1" x14ac:dyDescent="0.25">
      <c r="A33" s="51"/>
      <c r="B33" s="53" t="s">
        <v>137</v>
      </c>
      <c r="C33" s="54"/>
      <c r="D33" s="53" t="s">
        <v>138</v>
      </c>
      <c r="E33" s="55"/>
      <c r="F33" s="55"/>
      <c r="G33" s="55"/>
      <c r="H33" s="54"/>
      <c r="I33" s="53" t="s">
        <v>139</v>
      </c>
      <c r="J33" s="54"/>
      <c r="K33" s="56">
        <v>35.24</v>
      </c>
      <c r="L33" s="57"/>
      <c r="M33" s="60">
        <f t="shared" si="1"/>
        <v>7.0480000000000001E-2</v>
      </c>
      <c r="N33" s="61"/>
      <c r="O33" s="26">
        <v>500</v>
      </c>
      <c r="P33" s="26"/>
      <c r="Q33" s="28"/>
    </row>
    <row r="34" spans="1:1024" ht="68.25" customHeight="1" x14ac:dyDescent="0.25">
      <c r="A34" s="51"/>
      <c r="B34" s="53" t="s">
        <v>140</v>
      </c>
      <c r="C34" s="54"/>
      <c r="D34" s="53" t="s">
        <v>141</v>
      </c>
      <c r="E34" s="55"/>
      <c r="F34" s="55"/>
      <c r="G34" s="55"/>
      <c r="H34" s="54"/>
      <c r="I34" s="53" t="s">
        <v>142</v>
      </c>
      <c r="J34" s="54"/>
      <c r="K34" s="56">
        <v>555.1</v>
      </c>
      <c r="L34" s="57"/>
      <c r="M34" s="60">
        <f t="shared" si="1"/>
        <v>7.4013333333333334E-2</v>
      </c>
      <c r="N34" s="61"/>
      <c r="O34" s="26">
        <v>7500</v>
      </c>
      <c r="P34" s="26"/>
      <c r="Q34" s="28"/>
    </row>
    <row r="35" spans="1:1024" ht="83.25" customHeight="1" x14ac:dyDescent="0.25">
      <c r="A35" s="51"/>
      <c r="B35" s="53" t="s">
        <v>74</v>
      </c>
      <c r="C35" s="54"/>
      <c r="D35" s="53" t="s">
        <v>143</v>
      </c>
      <c r="E35" s="55"/>
      <c r="F35" s="55"/>
      <c r="G35" s="55"/>
      <c r="H35" s="54"/>
      <c r="I35" s="53" t="s">
        <v>144</v>
      </c>
      <c r="J35" s="54"/>
      <c r="K35" s="56">
        <v>47.62</v>
      </c>
      <c r="L35" s="57"/>
      <c r="M35" s="60">
        <f t="shared" si="1"/>
        <v>9.5239999999999991E-2</v>
      </c>
      <c r="N35" s="61"/>
      <c r="O35" s="26">
        <v>500</v>
      </c>
      <c r="P35" s="26"/>
      <c r="Q35" s="28"/>
    </row>
    <row r="36" spans="1:1024" ht="82.5" customHeight="1" x14ac:dyDescent="0.25">
      <c r="A36" s="51"/>
      <c r="B36" s="53" t="s">
        <v>94</v>
      </c>
      <c r="C36" s="54"/>
      <c r="D36" s="53" t="s">
        <v>145</v>
      </c>
      <c r="E36" s="55"/>
      <c r="F36" s="55"/>
      <c r="G36" s="55"/>
      <c r="H36" s="54"/>
      <c r="I36" s="53" t="s">
        <v>146</v>
      </c>
      <c r="J36" s="54"/>
      <c r="K36" s="56">
        <v>502.9</v>
      </c>
      <c r="L36" s="57"/>
      <c r="M36" s="60">
        <f t="shared" si="1"/>
        <v>8.3816666666666664E-2</v>
      </c>
      <c r="N36" s="61"/>
      <c r="O36" s="26">
        <v>6000</v>
      </c>
      <c r="P36" s="26"/>
      <c r="Q36" s="28"/>
    </row>
    <row r="37" spans="1:1024" ht="51" customHeight="1" x14ac:dyDescent="0.25">
      <c r="A37" s="51"/>
      <c r="B37" s="53" t="s">
        <v>147</v>
      </c>
      <c r="C37" s="54"/>
      <c r="D37" s="53" t="s">
        <v>148</v>
      </c>
      <c r="E37" s="55"/>
      <c r="F37" s="55"/>
      <c r="G37" s="55"/>
      <c r="H37" s="54"/>
      <c r="I37" s="53" t="s">
        <v>149</v>
      </c>
      <c r="J37" s="54"/>
      <c r="K37" s="56">
        <v>24.95</v>
      </c>
      <c r="L37" s="57"/>
      <c r="M37" s="58">
        <f t="shared" si="1"/>
        <v>4.99E-2</v>
      </c>
      <c r="N37" s="59"/>
      <c r="O37" s="26">
        <v>500</v>
      </c>
      <c r="P37" s="26" t="s">
        <v>152</v>
      </c>
      <c r="Q37" s="28"/>
    </row>
    <row r="38" spans="1:1024" ht="53.25" customHeight="1" x14ac:dyDescent="0.25">
      <c r="A38" s="51"/>
      <c r="B38" s="53" t="s">
        <v>117</v>
      </c>
      <c r="C38" s="54"/>
      <c r="D38" s="53" t="s">
        <v>150</v>
      </c>
      <c r="E38" s="55"/>
      <c r="F38" s="55"/>
      <c r="G38" s="55"/>
      <c r="H38" s="54"/>
      <c r="I38" s="53" t="s">
        <v>151</v>
      </c>
      <c r="J38" s="54"/>
      <c r="K38" s="56">
        <v>424.8</v>
      </c>
      <c r="L38" s="57"/>
      <c r="M38" s="60">
        <f t="shared" si="1"/>
        <v>8.4960000000000008E-2</v>
      </c>
      <c r="N38" s="61"/>
      <c r="O38" s="26">
        <v>5000</v>
      </c>
      <c r="P38" s="26"/>
      <c r="Q38" s="28"/>
    </row>
    <row r="39" spans="1:1024" ht="32.25" customHeight="1" x14ac:dyDescent="0.25">
      <c r="A39" s="52"/>
      <c r="B39" s="53"/>
      <c r="C39" s="54"/>
      <c r="D39" s="53"/>
      <c r="E39" s="55"/>
      <c r="F39" s="55"/>
      <c r="G39" s="55"/>
      <c r="H39" s="54"/>
      <c r="I39" s="53"/>
      <c r="J39" s="54"/>
      <c r="K39" s="56"/>
      <c r="L39" s="57"/>
      <c r="M39" s="83">
        <f>M32</f>
        <v>5.5560000000000005E-2</v>
      </c>
      <c r="N39" s="84"/>
      <c r="O39" s="26"/>
      <c r="P39" s="26"/>
      <c r="Q39" s="28"/>
    </row>
    <row r="40" spans="1:1024" ht="15" customHeight="1" x14ac:dyDescent="0.25">
      <c r="A40" s="85" t="s">
        <v>38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</row>
    <row r="41" spans="1:1024" ht="19.5" customHeight="1" x14ac:dyDescent="0.25">
      <c r="A41" s="8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</row>
    <row r="42" spans="1:1024" ht="26.25" customHeight="1" x14ac:dyDescent="0.25">
      <c r="A42" s="81" t="s">
        <v>0</v>
      </c>
      <c r="B42" s="81" t="s">
        <v>7</v>
      </c>
      <c r="C42" s="81" t="s">
        <v>8</v>
      </c>
      <c r="D42" s="81" t="s">
        <v>9</v>
      </c>
      <c r="E42" s="81" t="s">
        <v>6</v>
      </c>
      <c r="F42" s="81" t="s">
        <v>10</v>
      </c>
      <c r="G42" s="79" t="s">
        <v>156</v>
      </c>
      <c r="H42" s="80"/>
      <c r="I42" s="79" t="s">
        <v>157</v>
      </c>
      <c r="J42" s="80"/>
      <c r="K42" s="79" t="s">
        <v>158</v>
      </c>
      <c r="L42" s="80"/>
      <c r="M42" s="87" t="s">
        <v>11</v>
      </c>
      <c r="N42" s="88"/>
      <c r="O42" s="77" t="s">
        <v>12</v>
      </c>
      <c r="P42" s="77" t="s">
        <v>32</v>
      </c>
      <c r="Q42" s="77" t="s">
        <v>33</v>
      </c>
      <c r="R42" s="77" t="s">
        <v>34</v>
      </c>
      <c r="AMG42"/>
      <c r="AMH42"/>
      <c r="AMI42"/>
      <c r="AMJ42"/>
    </row>
    <row r="43" spans="1:1024" ht="111" customHeight="1" x14ac:dyDescent="0.25">
      <c r="A43" s="82"/>
      <c r="B43" s="82"/>
      <c r="C43" s="82"/>
      <c r="D43" s="82"/>
      <c r="E43" s="82"/>
      <c r="F43" s="82"/>
      <c r="G43" s="27" t="s">
        <v>13</v>
      </c>
      <c r="H43" s="27" t="s">
        <v>14</v>
      </c>
      <c r="I43" s="27" t="s">
        <v>13</v>
      </c>
      <c r="J43" s="27" t="s">
        <v>14</v>
      </c>
      <c r="K43" s="27" t="s">
        <v>13</v>
      </c>
      <c r="L43" s="27" t="s">
        <v>14</v>
      </c>
      <c r="M43" s="89"/>
      <c r="N43" s="90"/>
      <c r="O43" s="78"/>
      <c r="P43" s="78" t="s">
        <v>32</v>
      </c>
      <c r="Q43" s="78"/>
      <c r="R43" s="78"/>
      <c r="AME43"/>
      <c r="AMF43"/>
      <c r="AMG43"/>
      <c r="AMH43"/>
      <c r="AMI43"/>
      <c r="AMJ43"/>
    </row>
    <row r="44" spans="1:1024" ht="65.25" customHeight="1" x14ac:dyDescent="0.25">
      <c r="A44" s="23">
        <v>1</v>
      </c>
      <c r="B44" s="23" t="s">
        <v>46</v>
      </c>
      <c r="C44" s="23" t="s">
        <v>47</v>
      </c>
      <c r="D44" s="23" t="s">
        <v>50</v>
      </c>
      <c r="E44" s="23">
        <v>100</v>
      </c>
      <c r="F44" s="23">
        <v>100</v>
      </c>
      <c r="G44" s="25">
        <v>187.58</v>
      </c>
      <c r="H44" s="35">
        <f>G44/E44</f>
        <v>1.8758000000000001</v>
      </c>
      <c r="I44" s="25">
        <v>187.58</v>
      </c>
      <c r="J44" s="29">
        <f>I44/E44</f>
        <v>1.8758000000000001</v>
      </c>
      <c r="K44" s="25">
        <v>187.7</v>
      </c>
      <c r="L44" s="30">
        <f>K44/E44</f>
        <v>1.8769999999999998</v>
      </c>
      <c r="M44" s="97">
        <f>H44</f>
        <v>1.8758000000000001</v>
      </c>
      <c r="N44" s="97"/>
      <c r="O44" s="26" t="s">
        <v>48</v>
      </c>
      <c r="P44" s="26" t="s">
        <v>49</v>
      </c>
      <c r="Q44" s="26">
        <v>12</v>
      </c>
      <c r="R44" s="26">
        <f>E44*F44</f>
        <v>10000</v>
      </c>
      <c r="AME44"/>
      <c r="AMF44"/>
      <c r="AMG44"/>
      <c r="AMH44"/>
      <c r="AMI44"/>
      <c r="AMJ44"/>
    </row>
    <row r="45" spans="1:1024" ht="38.25" customHeight="1" x14ac:dyDescent="0.25">
      <c r="A45" s="23">
        <v>2</v>
      </c>
      <c r="B45" s="23" t="s">
        <v>51</v>
      </c>
      <c r="C45" s="23" t="s">
        <v>52</v>
      </c>
      <c r="D45" s="23" t="s">
        <v>50</v>
      </c>
      <c r="E45" s="23">
        <v>5000</v>
      </c>
      <c r="F45" s="23">
        <v>150</v>
      </c>
      <c r="G45" s="25">
        <v>424.51</v>
      </c>
      <c r="H45" s="38">
        <f>G45/E45</f>
        <v>8.4901999999999991E-2</v>
      </c>
      <c r="I45" s="25">
        <v>424.68</v>
      </c>
      <c r="J45" s="29">
        <f>I45/E45</f>
        <v>8.4935999999999998E-2</v>
      </c>
      <c r="K45" s="25">
        <v>424.76</v>
      </c>
      <c r="L45" s="30">
        <f t="shared" ref="L45" si="2">K45/E45</f>
        <v>8.4952E-2</v>
      </c>
      <c r="M45" s="97">
        <f>H45</f>
        <v>8.4901999999999991E-2</v>
      </c>
      <c r="N45" s="97"/>
      <c r="O45" s="26" t="s">
        <v>53</v>
      </c>
      <c r="P45" s="26" t="s">
        <v>49</v>
      </c>
      <c r="Q45" s="26">
        <v>12</v>
      </c>
      <c r="R45" s="26">
        <f>E45*F45</f>
        <v>750000</v>
      </c>
      <c r="AME45"/>
      <c r="AMF45"/>
      <c r="AMG45"/>
      <c r="AMH45"/>
      <c r="AMI45"/>
      <c r="AMJ45"/>
    </row>
    <row r="46" spans="1:1024" ht="20.25" customHeight="1" x14ac:dyDescent="0.25">
      <c r="A46" s="62" t="s">
        <v>154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14"/>
      <c r="Q46" s="14"/>
      <c r="R46" s="15"/>
      <c r="AME46"/>
      <c r="AMF46"/>
      <c r="AMG46"/>
      <c r="AMH46"/>
      <c r="AMI46"/>
      <c r="AMJ46"/>
    </row>
    <row r="47" spans="1:1024" ht="4.5" customHeight="1" x14ac:dyDescent="0.25">
      <c r="A47" s="100" t="s">
        <v>39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</row>
    <row r="48" spans="1:1024" ht="3" customHeight="1" x14ac:dyDescent="0.25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</row>
    <row r="49" spans="1:1024" ht="134.25" customHeight="1" x14ac:dyDescent="0.25">
      <c r="A49" s="101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</row>
    <row r="50" spans="1:1024" ht="78.75" customHeight="1" x14ac:dyDescent="0.25">
      <c r="A50" s="2" t="s">
        <v>0</v>
      </c>
      <c r="B50" s="3" t="s">
        <v>7</v>
      </c>
      <c r="C50" s="3" t="s">
        <v>8</v>
      </c>
      <c r="D50" s="102" t="s">
        <v>15</v>
      </c>
      <c r="E50" s="102"/>
      <c r="F50" s="102"/>
      <c r="G50" s="102"/>
      <c r="H50" s="2" t="s">
        <v>9</v>
      </c>
      <c r="I50" s="12" t="s">
        <v>35</v>
      </c>
      <c r="J50" s="102" t="s">
        <v>36</v>
      </c>
      <c r="K50" s="102"/>
      <c r="L50" s="2" t="s">
        <v>16</v>
      </c>
      <c r="M50" s="102" t="s">
        <v>17</v>
      </c>
      <c r="N50" s="102"/>
      <c r="AMI50"/>
      <c r="AMJ50"/>
    </row>
    <row r="51" spans="1:1024" ht="35.25" customHeight="1" x14ac:dyDescent="0.25">
      <c r="A51" s="50">
        <f>A44</f>
        <v>1</v>
      </c>
      <c r="B51" s="50" t="str">
        <f>B44</f>
        <v>КАЛЬЦИЯ ГЛЮКОНАТ</v>
      </c>
      <c r="C51" s="50" t="str">
        <f>C44</f>
        <v>Раствор для внутривенного и внутримышечного введения; дозировка: 100 мг/мл,10 мл*</v>
      </c>
      <c r="D51" s="53">
        <v>1178</v>
      </c>
      <c r="E51" s="55"/>
      <c r="F51" s="55"/>
      <c r="G51" s="54"/>
      <c r="H51" s="50" t="str">
        <f>D44</f>
        <v>см[3*];^мл</v>
      </c>
      <c r="I51" s="36">
        <v>117800</v>
      </c>
      <c r="J51" s="53">
        <v>170.36</v>
      </c>
      <c r="K51" s="54"/>
      <c r="L51" s="26" t="s">
        <v>78</v>
      </c>
      <c r="M51" s="60">
        <f>J51/100</f>
        <v>1.7036000000000002</v>
      </c>
      <c r="N51" s="61"/>
      <c r="AMI51"/>
      <c r="AMJ51"/>
    </row>
    <row r="52" spans="1:1024" ht="33" customHeight="1" x14ac:dyDescent="0.25">
      <c r="A52" s="52"/>
      <c r="B52" s="52"/>
      <c r="C52" s="52"/>
      <c r="D52" s="53"/>
      <c r="E52" s="55"/>
      <c r="F52" s="55"/>
      <c r="G52" s="54"/>
      <c r="H52" s="52"/>
      <c r="I52" s="42">
        <f>SUM(I51)</f>
        <v>117800</v>
      </c>
      <c r="J52" s="53"/>
      <c r="K52" s="54"/>
      <c r="L52" s="26"/>
      <c r="M52" s="83">
        <f>M51*I51/I52</f>
        <v>1.7036000000000002</v>
      </c>
      <c r="N52" s="84"/>
      <c r="AMI52"/>
      <c r="AMJ52"/>
    </row>
    <row r="53" spans="1:1024" s="34" customFormat="1" ht="42" customHeight="1" x14ac:dyDescent="0.25">
      <c r="A53" s="91">
        <f>A45</f>
        <v>2</v>
      </c>
      <c r="B53" s="91" t="str">
        <f>B45</f>
        <v>ДЕКСТРОЗА</v>
      </c>
      <c r="C53" s="91" t="str">
        <f>C45</f>
        <v>Раствор для инфузий; дозировка: 50 мг/мл, 500мл*</v>
      </c>
      <c r="D53" s="91">
        <v>500</v>
      </c>
      <c r="E53" s="91"/>
      <c r="F53" s="91"/>
      <c r="G53" s="91"/>
      <c r="H53" s="91" t="str">
        <f>D45</f>
        <v>см[3*];^мл</v>
      </c>
      <c r="I53" s="37">
        <v>2500000</v>
      </c>
      <c r="J53" s="91">
        <v>424.8</v>
      </c>
      <c r="K53" s="91"/>
      <c r="L53" s="37" t="s">
        <v>155</v>
      </c>
      <c r="M53" s="103">
        <f>J53/5000</f>
        <v>8.4960000000000008E-2</v>
      </c>
      <c r="N53" s="10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  <c r="EA53" s="33"/>
      <c r="EB53" s="33"/>
      <c r="EC53" s="33"/>
      <c r="ED53" s="33"/>
      <c r="EE53" s="33"/>
      <c r="EF53" s="33"/>
      <c r="EG53" s="33"/>
      <c r="EH53" s="33"/>
      <c r="EI53" s="33"/>
      <c r="EJ53" s="33"/>
      <c r="EK53" s="33"/>
      <c r="EL53" s="33"/>
      <c r="EM53" s="33"/>
      <c r="EN53" s="33"/>
      <c r="EO53" s="33"/>
      <c r="EP53" s="33"/>
      <c r="EQ53" s="33"/>
      <c r="ER53" s="33"/>
      <c r="ES53" s="33"/>
      <c r="ET53" s="33"/>
      <c r="EU53" s="33"/>
      <c r="EV53" s="33"/>
      <c r="EW53" s="33"/>
      <c r="EX53" s="33"/>
      <c r="EY53" s="33"/>
      <c r="EZ53" s="33"/>
      <c r="FA53" s="33"/>
      <c r="FB53" s="33"/>
      <c r="FC53" s="33"/>
      <c r="FD53" s="33"/>
      <c r="FE53" s="33"/>
      <c r="FF53" s="33"/>
      <c r="FG53" s="33"/>
      <c r="FH53" s="33"/>
      <c r="FI53" s="33"/>
      <c r="FJ53" s="33"/>
      <c r="FK53" s="33"/>
      <c r="FL53" s="33"/>
      <c r="FM53" s="33"/>
      <c r="FN53" s="33"/>
      <c r="FO53" s="33"/>
      <c r="FP53" s="33"/>
      <c r="FQ53" s="33"/>
      <c r="FR53" s="33"/>
      <c r="FS53" s="33"/>
      <c r="FT53" s="33"/>
      <c r="FU53" s="33"/>
      <c r="FV53" s="33"/>
      <c r="FW53" s="33"/>
      <c r="FX53" s="33"/>
      <c r="FY53" s="33"/>
      <c r="FZ53" s="33"/>
      <c r="GA53" s="33"/>
      <c r="GB53" s="33"/>
      <c r="GC53" s="33"/>
      <c r="GD53" s="33"/>
      <c r="GE53" s="33"/>
      <c r="GF53" s="33"/>
      <c r="GG53" s="33"/>
      <c r="GH53" s="33"/>
      <c r="GI53" s="33"/>
      <c r="GJ53" s="33"/>
      <c r="GK53" s="33"/>
      <c r="GL53" s="33"/>
      <c r="GM53" s="33"/>
      <c r="GN53" s="33"/>
      <c r="GO53" s="33"/>
      <c r="GP53" s="33"/>
      <c r="GQ53" s="33"/>
      <c r="GR53" s="33"/>
      <c r="GS53" s="33"/>
      <c r="GT53" s="33"/>
      <c r="GU53" s="33"/>
      <c r="GV53" s="33"/>
      <c r="GW53" s="33"/>
      <c r="GX53" s="33"/>
      <c r="GY53" s="33"/>
      <c r="GZ53" s="33"/>
      <c r="HA53" s="33"/>
      <c r="HB53" s="33"/>
      <c r="HC53" s="33"/>
      <c r="HD53" s="33"/>
      <c r="HE53" s="33"/>
      <c r="HF53" s="33"/>
      <c r="HG53" s="33"/>
      <c r="HH53" s="33"/>
      <c r="HI53" s="33"/>
      <c r="HJ53" s="33"/>
      <c r="HK53" s="33"/>
      <c r="HL53" s="33"/>
      <c r="HM53" s="33"/>
      <c r="HN53" s="33"/>
      <c r="HO53" s="33"/>
      <c r="HP53" s="33"/>
      <c r="HQ53" s="33"/>
      <c r="HR53" s="33"/>
      <c r="HS53" s="33"/>
      <c r="HT53" s="33"/>
      <c r="HU53" s="33"/>
      <c r="HV53" s="33"/>
      <c r="HW53" s="33"/>
      <c r="HX53" s="33"/>
      <c r="HY53" s="33"/>
      <c r="HZ53" s="33"/>
      <c r="IA53" s="33"/>
      <c r="IB53" s="33"/>
      <c r="IC53" s="33"/>
      <c r="ID53" s="33"/>
      <c r="IE53" s="33"/>
      <c r="IF53" s="33"/>
      <c r="IG53" s="33"/>
      <c r="IH53" s="33"/>
      <c r="II53" s="33"/>
      <c r="IJ53" s="33"/>
      <c r="IK53" s="33"/>
      <c r="IL53" s="33"/>
      <c r="IM53" s="33"/>
      <c r="IN53" s="33"/>
      <c r="IO53" s="33"/>
      <c r="IP53" s="33"/>
      <c r="IQ53" s="33"/>
      <c r="IR53" s="33"/>
      <c r="IS53" s="33"/>
      <c r="IT53" s="33"/>
      <c r="IU53" s="33"/>
      <c r="IV53" s="33"/>
      <c r="IW53" s="33"/>
      <c r="IX53" s="33"/>
      <c r="IY53" s="33"/>
      <c r="IZ53" s="33"/>
      <c r="JA53" s="33"/>
      <c r="JB53" s="33"/>
      <c r="JC53" s="33"/>
      <c r="JD53" s="33"/>
      <c r="JE53" s="33"/>
      <c r="JF53" s="33"/>
      <c r="JG53" s="33"/>
      <c r="JH53" s="33"/>
      <c r="JI53" s="33"/>
      <c r="JJ53" s="33"/>
      <c r="JK53" s="33"/>
      <c r="JL53" s="33"/>
      <c r="JM53" s="33"/>
      <c r="JN53" s="33"/>
      <c r="JO53" s="33"/>
      <c r="JP53" s="33"/>
      <c r="JQ53" s="33"/>
      <c r="JR53" s="33"/>
      <c r="JS53" s="33"/>
      <c r="JT53" s="33"/>
      <c r="JU53" s="33"/>
      <c r="JV53" s="33"/>
      <c r="JW53" s="33"/>
      <c r="JX53" s="33"/>
      <c r="JY53" s="33"/>
      <c r="JZ53" s="33"/>
      <c r="KA53" s="33"/>
      <c r="KB53" s="33"/>
      <c r="KC53" s="33"/>
      <c r="KD53" s="33"/>
      <c r="KE53" s="33"/>
      <c r="KF53" s="33"/>
      <c r="KG53" s="33"/>
      <c r="KH53" s="33"/>
      <c r="KI53" s="33"/>
      <c r="KJ53" s="33"/>
      <c r="KK53" s="33"/>
      <c r="KL53" s="33"/>
      <c r="KM53" s="33"/>
      <c r="KN53" s="33"/>
      <c r="KO53" s="33"/>
      <c r="KP53" s="33"/>
      <c r="KQ53" s="33"/>
      <c r="KR53" s="33"/>
      <c r="KS53" s="33"/>
      <c r="KT53" s="33"/>
      <c r="KU53" s="33"/>
      <c r="KV53" s="33"/>
      <c r="KW53" s="33"/>
      <c r="KX53" s="33"/>
      <c r="KY53" s="33"/>
      <c r="KZ53" s="33"/>
      <c r="LA53" s="33"/>
      <c r="LB53" s="33"/>
      <c r="LC53" s="33"/>
      <c r="LD53" s="33"/>
      <c r="LE53" s="33"/>
      <c r="LF53" s="33"/>
      <c r="LG53" s="33"/>
      <c r="LH53" s="33"/>
      <c r="LI53" s="33"/>
      <c r="LJ53" s="33"/>
      <c r="LK53" s="33"/>
      <c r="LL53" s="33"/>
      <c r="LM53" s="33"/>
      <c r="LN53" s="33"/>
      <c r="LO53" s="33"/>
      <c r="LP53" s="33"/>
      <c r="LQ53" s="33"/>
      <c r="LR53" s="33"/>
      <c r="LS53" s="33"/>
      <c r="LT53" s="33"/>
      <c r="LU53" s="33"/>
      <c r="LV53" s="33"/>
      <c r="LW53" s="33"/>
      <c r="LX53" s="33"/>
      <c r="LY53" s="33"/>
      <c r="LZ53" s="33"/>
      <c r="MA53" s="33"/>
      <c r="MB53" s="33"/>
      <c r="MC53" s="33"/>
      <c r="MD53" s="33"/>
      <c r="ME53" s="33"/>
      <c r="MF53" s="33"/>
      <c r="MG53" s="33"/>
      <c r="MH53" s="33"/>
      <c r="MI53" s="33"/>
      <c r="MJ53" s="33"/>
      <c r="MK53" s="33"/>
      <c r="ML53" s="33"/>
      <c r="MM53" s="33"/>
      <c r="MN53" s="33"/>
      <c r="MO53" s="33"/>
      <c r="MP53" s="33"/>
      <c r="MQ53" s="33"/>
      <c r="MR53" s="33"/>
      <c r="MS53" s="33"/>
      <c r="MT53" s="33"/>
      <c r="MU53" s="33"/>
      <c r="MV53" s="33"/>
      <c r="MW53" s="33"/>
      <c r="MX53" s="33"/>
      <c r="MY53" s="33"/>
      <c r="MZ53" s="33"/>
      <c r="NA53" s="33"/>
      <c r="NB53" s="33"/>
      <c r="NC53" s="33"/>
      <c r="ND53" s="33"/>
      <c r="NE53" s="33"/>
      <c r="NF53" s="33"/>
      <c r="NG53" s="33"/>
      <c r="NH53" s="33"/>
      <c r="NI53" s="33"/>
      <c r="NJ53" s="33"/>
      <c r="NK53" s="33"/>
      <c r="NL53" s="33"/>
      <c r="NM53" s="33"/>
      <c r="NN53" s="33"/>
      <c r="NO53" s="33"/>
      <c r="NP53" s="33"/>
      <c r="NQ53" s="33"/>
      <c r="NR53" s="33"/>
      <c r="NS53" s="33"/>
      <c r="NT53" s="33"/>
      <c r="NU53" s="33"/>
      <c r="NV53" s="33"/>
      <c r="NW53" s="33"/>
      <c r="NX53" s="33"/>
      <c r="NY53" s="33"/>
      <c r="NZ53" s="33"/>
      <c r="OA53" s="33"/>
      <c r="OB53" s="33"/>
      <c r="OC53" s="33"/>
      <c r="OD53" s="33"/>
      <c r="OE53" s="33"/>
      <c r="OF53" s="33"/>
      <c r="OG53" s="33"/>
      <c r="OH53" s="33"/>
      <c r="OI53" s="33"/>
      <c r="OJ53" s="33"/>
      <c r="OK53" s="33"/>
      <c r="OL53" s="33"/>
      <c r="OM53" s="33"/>
      <c r="ON53" s="33"/>
      <c r="OO53" s="33"/>
      <c r="OP53" s="33"/>
      <c r="OQ53" s="33"/>
      <c r="OR53" s="33"/>
      <c r="OS53" s="33"/>
      <c r="OT53" s="33"/>
      <c r="OU53" s="33"/>
      <c r="OV53" s="33"/>
      <c r="OW53" s="33"/>
      <c r="OX53" s="33"/>
      <c r="OY53" s="33"/>
      <c r="OZ53" s="33"/>
      <c r="PA53" s="33"/>
      <c r="PB53" s="33"/>
      <c r="PC53" s="33"/>
      <c r="PD53" s="33"/>
      <c r="PE53" s="33"/>
      <c r="PF53" s="33"/>
      <c r="PG53" s="33"/>
      <c r="PH53" s="33"/>
      <c r="PI53" s="33"/>
      <c r="PJ53" s="33"/>
      <c r="PK53" s="33"/>
      <c r="PL53" s="33"/>
      <c r="PM53" s="33"/>
      <c r="PN53" s="33"/>
      <c r="PO53" s="33"/>
      <c r="PP53" s="33"/>
      <c r="PQ53" s="33"/>
      <c r="PR53" s="33"/>
      <c r="PS53" s="33"/>
      <c r="PT53" s="33"/>
      <c r="PU53" s="33"/>
      <c r="PV53" s="33"/>
      <c r="PW53" s="33"/>
      <c r="PX53" s="33"/>
      <c r="PY53" s="33"/>
      <c r="PZ53" s="33"/>
      <c r="QA53" s="33"/>
      <c r="QB53" s="33"/>
      <c r="QC53" s="33"/>
      <c r="QD53" s="33"/>
      <c r="QE53" s="33"/>
      <c r="QF53" s="33"/>
      <c r="QG53" s="33"/>
      <c r="QH53" s="33"/>
      <c r="QI53" s="33"/>
      <c r="QJ53" s="33"/>
      <c r="QK53" s="33"/>
      <c r="QL53" s="33"/>
      <c r="QM53" s="33"/>
      <c r="QN53" s="33"/>
      <c r="QO53" s="33"/>
      <c r="QP53" s="33"/>
      <c r="QQ53" s="33"/>
      <c r="QR53" s="33"/>
      <c r="QS53" s="33"/>
      <c r="QT53" s="33"/>
      <c r="QU53" s="33"/>
      <c r="QV53" s="33"/>
      <c r="QW53" s="33"/>
      <c r="QX53" s="33"/>
      <c r="QY53" s="33"/>
      <c r="QZ53" s="33"/>
      <c r="RA53" s="33"/>
      <c r="RB53" s="33"/>
      <c r="RC53" s="33"/>
      <c r="RD53" s="33"/>
      <c r="RE53" s="33"/>
      <c r="RF53" s="33"/>
      <c r="RG53" s="33"/>
      <c r="RH53" s="33"/>
      <c r="RI53" s="33"/>
      <c r="RJ53" s="33"/>
      <c r="RK53" s="33"/>
      <c r="RL53" s="33"/>
      <c r="RM53" s="33"/>
      <c r="RN53" s="33"/>
      <c r="RO53" s="33"/>
      <c r="RP53" s="33"/>
      <c r="RQ53" s="33"/>
      <c r="RR53" s="33"/>
      <c r="RS53" s="33"/>
      <c r="RT53" s="33"/>
      <c r="RU53" s="33"/>
      <c r="RV53" s="33"/>
      <c r="RW53" s="33"/>
      <c r="RX53" s="33"/>
      <c r="RY53" s="33"/>
      <c r="RZ53" s="33"/>
      <c r="SA53" s="33"/>
      <c r="SB53" s="33"/>
      <c r="SC53" s="33"/>
      <c r="SD53" s="33"/>
      <c r="SE53" s="33"/>
      <c r="SF53" s="33"/>
      <c r="SG53" s="33"/>
      <c r="SH53" s="33"/>
      <c r="SI53" s="33"/>
      <c r="SJ53" s="33"/>
      <c r="SK53" s="33"/>
      <c r="SL53" s="33"/>
      <c r="SM53" s="33"/>
      <c r="SN53" s="33"/>
      <c r="SO53" s="33"/>
      <c r="SP53" s="33"/>
      <c r="SQ53" s="33"/>
      <c r="SR53" s="33"/>
      <c r="SS53" s="33"/>
      <c r="ST53" s="33"/>
      <c r="SU53" s="33"/>
      <c r="SV53" s="33"/>
      <c r="SW53" s="33"/>
      <c r="SX53" s="33"/>
      <c r="SY53" s="33"/>
      <c r="SZ53" s="33"/>
      <c r="TA53" s="33"/>
      <c r="TB53" s="33"/>
      <c r="TC53" s="33"/>
      <c r="TD53" s="33"/>
      <c r="TE53" s="33"/>
      <c r="TF53" s="33"/>
      <c r="TG53" s="33"/>
      <c r="TH53" s="33"/>
      <c r="TI53" s="33"/>
      <c r="TJ53" s="33"/>
      <c r="TK53" s="33"/>
      <c r="TL53" s="33"/>
      <c r="TM53" s="33"/>
      <c r="TN53" s="33"/>
      <c r="TO53" s="33"/>
      <c r="TP53" s="33"/>
      <c r="TQ53" s="33"/>
      <c r="TR53" s="33"/>
      <c r="TS53" s="33"/>
      <c r="TT53" s="33"/>
      <c r="TU53" s="33"/>
      <c r="TV53" s="33"/>
      <c r="TW53" s="33"/>
      <c r="TX53" s="33"/>
      <c r="TY53" s="33"/>
      <c r="TZ53" s="33"/>
      <c r="UA53" s="33"/>
      <c r="UB53" s="33"/>
      <c r="UC53" s="33"/>
      <c r="UD53" s="33"/>
      <c r="UE53" s="33"/>
      <c r="UF53" s="33"/>
      <c r="UG53" s="33"/>
      <c r="UH53" s="33"/>
      <c r="UI53" s="33"/>
      <c r="UJ53" s="33"/>
      <c r="UK53" s="33"/>
      <c r="UL53" s="33"/>
      <c r="UM53" s="33"/>
      <c r="UN53" s="33"/>
      <c r="UO53" s="33"/>
      <c r="UP53" s="33"/>
      <c r="UQ53" s="33"/>
      <c r="UR53" s="33"/>
      <c r="US53" s="33"/>
      <c r="UT53" s="33"/>
      <c r="UU53" s="33"/>
      <c r="UV53" s="33"/>
      <c r="UW53" s="33"/>
      <c r="UX53" s="33"/>
      <c r="UY53" s="33"/>
      <c r="UZ53" s="33"/>
      <c r="VA53" s="33"/>
      <c r="VB53" s="33"/>
      <c r="VC53" s="33"/>
      <c r="VD53" s="33"/>
      <c r="VE53" s="33"/>
      <c r="VF53" s="33"/>
      <c r="VG53" s="33"/>
      <c r="VH53" s="33"/>
      <c r="VI53" s="33"/>
      <c r="VJ53" s="33"/>
      <c r="VK53" s="33"/>
      <c r="VL53" s="33"/>
      <c r="VM53" s="33"/>
      <c r="VN53" s="33"/>
      <c r="VO53" s="33"/>
      <c r="VP53" s="33"/>
      <c r="VQ53" s="33"/>
      <c r="VR53" s="33"/>
      <c r="VS53" s="33"/>
      <c r="VT53" s="33"/>
      <c r="VU53" s="33"/>
      <c r="VV53" s="33"/>
      <c r="VW53" s="33"/>
      <c r="VX53" s="33"/>
      <c r="VY53" s="33"/>
      <c r="VZ53" s="33"/>
      <c r="WA53" s="33"/>
      <c r="WB53" s="33"/>
      <c r="WC53" s="33"/>
      <c r="WD53" s="33"/>
      <c r="WE53" s="33"/>
      <c r="WF53" s="33"/>
      <c r="WG53" s="33"/>
      <c r="WH53" s="33"/>
      <c r="WI53" s="33"/>
      <c r="WJ53" s="33"/>
      <c r="WK53" s="33"/>
      <c r="WL53" s="33"/>
      <c r="WM53" s="33"/>
      <c r="WN53" s="33"/>
      <c r="WO53" s="33"/>
      <c r="WP53" s="33"/>
      <c r="WQ53" s="33"/>
      <c r="WR53" s="33"/>
      <c r="WS53" s="33"/>
      <c r="WT53" s="33"/>
      <c r="WU53" s="33"/>
      <c r="WV53" s="33"/>
      <c r="WW53" s="33"/>
      <c r="WX53" s="33"/>
      <c r="WY53" s="33"/>
      <c r="WZ53" s="33"/>
      <c r="XA53" s="33"/>
      <c r="XB53" s="33"/>
      <c r="XC53" s="33"/>
      <c r="XD53" s="33"/>
      <c r="XE53" s="33"/>
      <c r="XF53" s="33"/>
      <c r="XG53" s="33"/>
      <c r="XH53" s="33"/>
      <c r="XI53" s="33"/>
      <c r="XJ53" s="33"/>
      <c r="XK53" s="33"/>
      <c r="XL53" s="33"/>
      <c r="XM53" s="33"/>
      <c r="XN53" s="33"/>
      <c r="XO53" s="33"/>
      <c r="XP53" s="33"/>
      <c r="XQ53" s="33"/>
      <c r="XR53" s="33"/>
      <c r="XS53" s="33"/>
      <c r="XT53" s="33"/>
      <c r="XU53" s="33"/>
      <c r="XV53" s="33"/>
      <c r="XW53" s="33"/>
      <c r="XX53" s="33"/>
      <c r="XY53" s="33"/>
      <c r="XZ53" s="33"/>
      <c r="YA53" s="33"/>
      <c r="YB53" s="33"/>
      <c r="YC53" s="33"/>
      <c r="YD53" s="33"/>
      <c r="YE53" s="33"/>
      <c r="YF53" s="33"/>
      <c r="YG53" s="33"/>
      <c r="YH53" s="33"/>
      <c r="YI53" s="33"/>
      <c r="YJ53" s="33"/>
      <c r="YK53" s="33"/>
      <c r="YL53" s="33"/>
      <c r="YM53" s="33"/>
      <c r="YN53" s="33"/>
      <c r="YO53" s="33"/>
      <c r="YP53" s="33"/>
      <c r="YQ53" s="33"/>
      <c r="YR53" s="33"/>
      <c r="YS53" s="33"/>
      <c r="YT53" s="33"/>
      <c r="YU53" s="33"/>
      <c r="YV53" s="33"/>
      <c r="YW53" s="33"/>
      <c r="YX53" s="33"/>
      <c r="YY53" s="33"/>
      <c r="YZ53" s="33"/>
      <c r="ZA53" s="33"/>
      <c r="ZB53" s="33"/>
      <c r="ZC53" s="33"/>
      <c r="ZD53" s="33"/>
      <c r="ZE53" s="33"/>
      <c r="ZF53" s="33"/>
      <c r="ZG53" s="33"/>
      <c r="ZH53" s="33"/>
      <c r="ZI53" s="33"/>
      <c r="ZJ53" s="33"/>
      <c r="ZK53" s="33"/>
      <c r="ZL53" s="33"/>
      <c r="ZM53" s="33"/>
      <c r="ZN53" s="33"/>
      <c r="ZO53" s="33"/>
      <c r="ZP53" s="33"/>
      <c r="ZQ53" s="33"/>
      <c r="ZR53" s="33"/>
      <c r="ZS53" s="33"/>
      <c r="ZT53" s="33"/>
      <c r="ZU53" s="33"/>
      <c r="ZV53" s="33"/>
      <c r="ZW53" s="33"/>
      <c r="ZX53" s="33"/>
      <c r="ZY53" s="33"/>
      <c r="ZZ53" s="33"/>
      <c r="AAA53" s="33"/>
      <c r="AAB53" s="33"/>
      <c r="AAC53" s="33"/>
      <c r="AAD53" s="33"/>
      <c r="AAE53" s="33"/>
      <c r="AAF53" s="33"/>
      <c r="AAG53" s="33"/>
      <c r="AAH53" s="33"/>
      <c r="AAI53" s="33"/>
      <c r="AAJ53" s="33"/>
      <c r="AAK53" s="33"/>
      <c r="AAL53" s="33"/>
      <c r="AAM53" s="33"/>
      <c r="AAN53" s="33"/>
      <c r="AAO53" s="33"/>
      <c r="AAP53" s="33"/>
      <c r="AAQ53" s="33"/>
      <c r="AAR53" s="33"/>
      <c r="AAS53" s="33"/>
      <c r="AAT53" s="33"/>
      <c r="AAU53" s="33"/>
      <c r="AAV53" s="33"/>
      <c r="AAW53" s="33"/>
      <c r="AAX53" s="33"/>
      <c r="AAY53" s="33"/>
      <c r="AAZ53" s="33"/>
      <c r="ABA53" s="33"/>
      <c r="ABB53" s="33"/>
      <c r="ABC53" s="33"/>
      <c r="ABD53" s="33"/>
      <c r="ABE53" s="33"/>
      <c r="ABF53" s="33"/>
      <c r="ABG53" s="33"/>
      <c r="ABH53" s="33"/>
      <c r="ABI53" s="33"/>
      <c r="ABJ53" s="33"/>
      <c r="ABK53" s="33"/>
      <c r="ABL53" s="33"/>
      <c r="ABM53" s="33"/>
      <c r="ABN53" s="33"/>
      <c r="ABO53" s="33"/>
      <c r="ABP53" s="33"/>
      <c r="ABQ53" s="33"/>
      <c r="ABR53" s="33"/>
      <c r="ABS53" s="33"/>
      <c r="ABT53" s="33"/>
      <c r="ABU53" s="33"/>
      <c r="ABV53" s="33"/>
      <c r="ABW53" s="33"/>
      <c r="ABX53" s="33"/>
      <c r="ABY53" s="33"/>
      <c r="ABZ53" s="33"/>
      <c r="ACA53" s="33"/>
      <c r="ACB53" s="33"/>
      <c r="ACC53" s="33"/>
      <c r="ACD53" s="33"/>
      <c r="ACE53" s="33"/>
      <c r="ACF53" s="33"/>
      <c r="ACG53" s="33"/>
      <c r="ACH53" s="33"/>
      <c r="ACI53" s="33"/>
      <c r="ACJ53" s="33"/>
      <c r="ACK53" s="33"/>
      <c r="ACL53" s="33"/>
      <c r="ACM53" s="33"/>
      <c r="ACN53" s="33"/>
      <c r="ACO53" s="33"/>
      <c r="ACP53" s="33"/>
      <c r="ACQ53" s="33"/>
      <c r="ACR53" s="33"/>
      <c r="ACS53" s="33"/>
      <c r="ACT53" s="33"/>
      <c r="ACU53" s="33"/>
      <c r="ACV53" s="33"/>
      <c r="ACW53" s="33"/>
      <c r="ACX53" s="33"/>
      <c r="ACY53" s="33"/>
      <c r="ACZ53" s="33"/>
      <c r="ADA53" s="33"/>
      <c r="ADB53" s="33"/>
      <c r="ADC53" s="33"/>
      <c r="ADD53" s="33"/>
      <c r="ADE53" s="33"/>
      <c r="ADF53" s="33"/>
      <c r="ADG53" s="33"/>
      <c r="ADH53" s="33"/>
      <c r="ADI53" s="33"/>
      <c r="ADJ53" s="33"/>
      <c r="ADK53" s="33"/>
      <c r="ADL53" s="33"/>
      <c r="ADM53" s="33"/>
      <c r="ADN53" s="33"/>
      <c r="ADO53" s="33"/>
      <c r="ADP53" s="33"/>
      <c r="ADQ53" s="33"/>
      <c r="ADR53" s="33"/>
      <c r="ADS53" s="33"/>
      <c r="ADT53" s="33"/>
      <c r="ADU53" s="33"/>
      <c r="ADV53" s="33"/>
      <c r="ADW53" s="33"/>
      <c r="ADX53" s="33"/>
      <c r="ADY53" s="33"/>
      <c r="ADZ53" s="33"/>
      <c r="AEA53" s="33"/>
      <c r="AEB53" s="33"/>
      <c r="AEC53" s="33"/>
      <c r="AED53" s="33"/>
      <c r="AEE53" s="33"/>
      <c r="AEF53" s="33"/>
      <c r="AEG53" s="33"/>
      <c r="AEH53" s="33"/>
      <c r="AEI53" s="33"/>
      <c r="AEJ53" s="33"/>
      <c r="AEK53" s="33"/>
      <c r="AEL53" s="33"/>
      <c r="AEM53" s="33"/>
      <c r="AEN53" s="33"/>
      <c r="AEO53" s="33"/>
      <c r="AEP53" s="33"/>
      <c r="AEQ53" s="33"/>
      <c r="AER53" s="33"/>
      <c r="AES53" s="33"/>
      <c r="AET53" s="33"/>
      <c r="AEU53" s="33"/>
      <c r="AEV53" s="33"/>
      <c r="AEW53" s="33"/>
      <c r="AEX53" s="33"/>
      <c r="AEY53" s="33"/>
      <c r="AEZ53" s="33"/>
      <c r="AFA53" s="33"/>
      <c r="AFB53" s="33"/>
      <c r="AFC53" s="33"/>
      <c r="AFD53" s="33"/>
      <c r="AFE53" s="33"/>
      <c r="AFF53" s="33"/>
      <c r="AFG53" s="33"/>
      <c r="AFH53" s="33"/>
      <c r="AFI53" s="33"/>
      <c r="AFJ53" s="33"/>
      <c r="AFK53" s="33"/>
      <c r="AFL53" s="33"/>
      <c r="AFM53" s="33"/>
      <c r="AFN53" s="33"/>
      <c r="AFO53" s="33"/>
      <c r="AFP53" s="33"/>
      <c r="AFQ53" s="33"/>
      <c r="AFR53" s="33"/>
      <c r="AFS53" s="33"/>
      <c r="AFT53" s="33"/>
      <c r="AFU53" s="33"/>
      <c r="AFV53" s="33"/>
      <c r="AFW53" s="33"/>
      <c r="AFX53" s="33"/>
      <c r="AFY53" s="33"/>
      <c r="AFZ53" s="33"/>
      <c r="AGA53" s="33"/>
      <c r="AGB53" s="33"/>
      <c r="AGC53" s="33"/>
      <c r="AGD53" s="33"/>
      <c r="AGE53" s="33"/>
      <c r="AGF53" s="33"/>
      <c r="AGG53" s="33"/>
      <c r="AGH53" s="33"/>
      <c r="AGI53" s="33"/>
      <c r="AGJ53" s="33"/>
      <c r="AGK53" s="33"/>
      <c r="AGL53" s="33"/>
      <c r="AGM53" s="33"/>
      <c r="AGN53" s="33"/>
      <c r="AGO53" s="33"/>
      <c r="AGP53" s="33"/>
      <c r="AGQ53" s="33"/>
      <c r="AGR53" s="33"/>
      <c r="AGS53" s="33"/>
      <c r="AGT53" s="33"/>
      <c r="AGU53" s="33"/>
      <c r="AGV53" s="33"/>
      <c r="AGW53" s="33"/>
      <c r="AGX53" s="33"/>
      <c r="AGY53" s="33"/>
      <c r="AGZ53" s="33"/>
      <c r="AHA53" s="33"/>
      <c r="AHB53" s="33"/>
      <c r="AHC53" s="33"/>
      <c r="AHD53" s="33"/>
      <c r="AHE53" s="33"/>
      <c r="AHF53" s="33"/>
      <c r="AHG53" s="33"/>
      <c r="AHH53" s="33"/>
      <c r="AHI53" s="33"/>
      <c r="AHJ53" s="33"/>
      <c r="AHK53" s="33"/>
      <c r="AHL53" s="33"/>
      <c r="AHM53" s="33"/>
      <c r="AHN53" s="33"/>
      <c r="AHO53" s="33"/>
      <c r="AHP53" s="33"/>
      <c r="AHQ53" s="33"/>
      <c r="AHR53" s="33"/>
      <c r="AHS53" s="33"/>
      <c r="AHT53" s="33"/>
      <c r="AHU53" s="33"/>
      <c r="AHV53" s="33"/>
      <c r="AHW53" s="33"/>
      <c r="AHX53" s="33"/>
      <c r="AHY53" s="33"/>
      <c r="AHZ53" s="33"/>
      <c r="AIA53" s="33"/>
      <c r="AIB53" s="33"/>
      <c r="AIC53" s="33"/>
      <c r="AID53" s="33"/>
      <c r="AIE53" s="33"/>
      <c r="AIF53" s="33"/>
      <c r="AIG53" s="33"/>
      <c r="AIH53" s="33"/>
      <c r="AII53" s="33"/>
      <c r="AIJ53" s="33"/>
      <c r="AIK53" s="33"/>
      <c r="AIL53" s="33"/>
      <c r="AIM53" s="33"/>
      <c r="AIN53" s="33"/>
      <c r="AIO53" s="33"/>
      <c r="AIP53" s="33"/>
      <c r="AIQ53" s="33"/>
      <c r="AIR53" s="33"/>
      <c r="AIS53" s="33"/>
      <c r="AIT53" s="33"/>
      <c r="AIU53" s="33"/>
      <c r="AIV53" s="33"/>
      <c r="AIW53" s="33"/>
      <c r="AIX53" s="33"/>
      <c r="AIY53" s="33"/>
      <c r="AIZ53" s="33"/>
      <c r="AJA53" s="33"/>
      <c r="AJB53" s="33"/>
      <c r="AJC53" s="33"/>
      <c r="AJD53" s="33"/>
      <c r="AJE53" s="33"/>
      <c r="AJF53" s="33"/>
      <c r="AJG53" s="33"/>
      <c r="AJH53" s="33"/>
      <c r="AJI53" s="33"/>
      <c r="AJJ53" s="33"/>
      <c r="AJK53" s="33"/>
      <c r="AJL53" s="33"/>
      <c r="AJM53" s="33"/>
      <c r="AJN53" s="33"/>
      <c r="AJO53" s="33"/>
      <c r="AJP53" s="33"/>
      <c r="AJQ53" s="33"/>
      <c r="AJR53" s="33"/>
      <c r="AJS53" s="33"/>
      <c r="AJT53" s="33"/>
      <c r="AJU53" s="33"/>
      <c r="AJV53" s="33"/>
      <c r="AJW53" s="33"/>
      <c r="AJX53" s="33"/>
      <c r="AJY53" s="33"/>
      <c r="AJZ53" s="33"/>
      <c r="AKA53" s="33"/>
      <c r="AKB53" s="33"/>
      <c r="AKC53" s="33"/>
      <c r="AKD53" s="33"/>
      <c r="AKE53" s="33"/>
      <c r="AKF53" s="33"/>
      <c r="AKG53" s="33"/>
      <c r="AKH53" s="33"/>
      <c r="AKI53" s="33"/>
      <c r="AKJ53" s="33"/>
      <c r="AKK53" s="33"/>
      <c r="AKL53" s="33"/>
      <c r="AKM53" s="33"/>
      <c r="AKN53" s="33"/>
      <c r="AKO53" s="33"/>
      <c r="AKP53" s="33"/>
      <c r="AKQ53" s="33"/>
      <c r="AKR53" s="33"/>
      <c r="AKS53" s="33"/>
      <c r="AKT53" s="33"/>
      <c r="AKU53" s="33"/>
      <c r="AKV53" s="33"/>
      <c r="AKW53" s="33"/>
      <c r="AKX53" s="33"/>
      <c r="AKY53" s="33"/>
      <c r="AKZ53" s="33"/>
      <c r="ALA53" s="33"/>
      <c r="ALB53" s="33"/>
      <c r="ALC53" s="33"/>
      <c r="ALD53" s="33"/>
      <c r="ALE53" s="33"/>
      <c r="ALF53" s="33"/>
      <c r="ALG53" s="33"/>
      <c r="ALH53" s="33"/>
      <c r="ALI53" s="33"/>
      <c r="ALJ53" s="33"/>
      <c r="ALK53" s="33"/>
      <c r="ALL53" s="33"/>
      <c r="ALM53" s="33"/>
      <c r="ALN53" s="33"/>
      <c r="ALO53" s="33"/>
      <c r="ALP53" s="33"/>
      <c r="ALQ53" s="33"/>
      <c r="ALR53" s="33"/>
      <c r="ALS53" s="33"/>
      <c r="ALT53" s="33"/>
      <c r="ALU53" s="33"/>
      <c r="ALV53" s="33"/>
      <c r="ALW53" s="33"/>
      <c r="ALX53" s="33"/>
      <c r="ALY53" s="33"/>
      <c r="ALZ53" s="33"/>
      <c r="AMA53" s="33"/>
      <c r="AMB53" s="33"/>
      <c r="AMC53" s="33"/>
      <c r="AMD53" s="33"/>
      <c r="AME53" s="33"/>
      <c r="AMF53" s="33"/>
      <c r="AMG53" s="33"/>
      <c r="AMH53" s="33"/>
    </row>
    <row r="54" spans="1:1024" s="34" customFormat="1" ht="42" customHeight="1" x14ac:dyDescent="0.25">
      <c r="A54" s="91"/>
      <c r="B54" s="91"/>
      <c r="C54" s="91"/>
      <c r="D54" s="91"/>
      <c r="E54" s="91"/>
      <c r="F54" s="91"/>
      <c r="G54" s="91"/>
      <c r="H54" s="91"/>
      <c r="I54" s="41">
        <f>SUM(I53)</f>
        <v>2500000</v>
      </c>
      <c r="J54" s="98"/>
      <c r="K54" s="98"/>
      <c r="L54" s="37"/>
      <c r="M54" s="99">
        <f>M53*I53/I54</f>
        <v>8.4960000000000008E-2</v>
      </c>
      <c r="N54" s="99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/>
      <c r="EB54" s="33"/>
      <c r="EC54" s="33"/>
      <c r="ED54" s="33"/>
      <c r="EE54" s="33"/>
      <c r="EF54" s="33"/>
      <c r="EG54" s="33"/>
      <c r="EH54" s="33"/>
      <c r="EI54" s="33"/>
      <c r="EJ54" s="33"/>
      <c r="EK54" s="33"/>
      <c r="EL54" s="33"/>
      <c r="EM54" s="33"/>
      <c r="EN54" s="33"/>
      <c r="EO54" s="33"/>
      <c r="EP54" s="33"/>
      <c r="EQ54" s="33"/>
      <c r="ER54" s="33"/>
      <c r="ES54" s="33"/>
      <c r="ET54" s="33"/>
      <c r="EU54" s="33"/>
      <c r="EV54" s="33"/>
      <c r="EW54" s="33"/>
      <c r="EX54" s="33"/>
      <c r="EY54" s="33"/>
      <c r="EZ54" s="33"/>
      <c r="FA54" s="33"/>
      <c r="FB54" s="33"/>
      <c r="FC54" s="33"/>
      <c r="FD54" s="33"/>
      <c r="FE54" s="33"/>
      <c r="FF54" s="33"/>
      <c r="FG54" s="33"/>
      <c r="FH54" s="33"/>
      <c r="FI54" s="33"/>
      <c r="FJ54" s="33"/>
      <c r="FK54" s="33"/>
      <c r="FL54" s="33"/>
      <c r="FM54" s="33"/>
      <c r="FN54" s="33"/>
      <c r="FO54" s="33"/>
      <c r="FP54" s="33"/>
      <c r="FQ54" s="33"/>
      <c r="FR54" s="33"/>
      <c r="FS54" s="33"/>
      <c r="FT54" s="33"/>
      <c r="FU54" s="33"/>
      <c r="FV54" s="33"/>
      <c r="FW54" s="33"/>
      <c r="FX54" s="33"/>
      <c r="FY54" s="33"/>
      <c r="FZ54" s="33"/>
      <c r="GA54" s="33"/>
      <c r="GB54" s="33"/>
      <c r="GC54" s="33"/>
      <c r="GD54" s="33"/>
      <c r="GE54" s="33"/>
      <c r="GF54" s="33"/>
      <c r="GG54" s="33"/>
      <c r="GH54" s="33"/>
      <c r="GI54" s="33"/>
      <c r="GJ54" s="33"/>
      <c r="GK54" s="33"/>
      <c r="GL54" s="33"/>
      <c r="GM54" s="33"/>
      <c r="GN54" s="33"/>
      <c r="GO54" s="33"/>
      <c r="GP54" s="33"/>
      <c r="GQ54" s="33"/>
      <c r="GR54" s="33"/>
      <c r="GS54" s="33"/>
      <c r="GT54" s="33"/>
      <c r="GU54" s="33"/>
      <c r="GV54" s="33"/>
      <c r="GW54" s="33"/>
      <c r="GX54" s="33"/>
      <c r="GY54" s="33"/>
      <c r="GZ54" s="33"/>
      <c r="HA54" s="33"/>
      <c r="HB54" s="33"/>
      <c r="HC54" s="33"/>
      <c r="HD54" s="33"/>
      <c r="HE54" s="33"/>
      <c r="HF54" s="33"/>
      <c r="HG54" s="33"/>
      <c r="HH54" s="33"/>
      <c r="HI54" s="33"/>
      <c r="HJ54" s="33"/>
      <c r="HK54" s="33"/>
      <c r="HL54" s="33"/>
      <c r="HM54" s="33"/>
      <c r="HN54" s="33"/>
      <c r="HO54" s="33"/>
      <c r="HP54" s="33"/>
      <c r="HQ54" s="33"/>
      <c r="HR54" s="33"/>
      <c r="HS54" s="33"/>
      <c r="HT54" s="33"/>
      <c r="HU54" s="33"/>
      <c r="HV54" s="33"/>
      <c r="HW54" s="33"/>
      <c r="HX54" s="33"/>
      <c r="HY54" s="33"/>
      <c r="HZ54" s="33"/>
      <c r="IA54" s="33"/>
      <c r="IB54" s="33"/>
      <c r="IC54" s="33"/>
      <c r="ID54" s="33"/>
      <c r="IE54" s="33"/>
      <c r="IF54" s="33"/>
      <c r="IG54" s="33"/>
      <c r="IH54" s="33"/>
      <c r="II54" s="33"/>
      <c r="IJ54" s="33"/>
      <c r="IK54" s="33"/>
      <c r="IL54" s="33"/>
      <c r="IM54" s="33"/>
      <c r="IN54" s="33"/>
      <c r="IO54" s="33"/>
      <c r="IP54" s="33"/>
      <c r="IQ54" s="33"/>
      <c r="IR54" s="33"/>
      <c r="IS54" s="33"/>
      <c r="IT54" s="33"/>
      <c r="IU54" s="33"/>
      <c r="IV54" s="33"/>
      <c r="IW54" s="33"/>
      <c r="IX54" s="33"/>
      <c r="IY54" s="33"/>
      <c r="IZ54" s="33"/>
      <c r="JA54" s="33"/>
      <c r="JB54" s="33"/>
      <c r="JC54" s="33"/>
      <c r="JD54" s="33"/>
      <c r="JE54" s="33"/>
      <c r="JF54" s="33"/>
      <c r="JG54" s="33"/>
      <c r="JH54" s="33"/>
      <c r="JI54" s="33"/>
      <c r="JJ54" s="33"/>
      <c r="JK54" s="33"/>
      <c r="JL54" s="33"/>
      <c r="JM54" s="33"/>
      <c r="JN54" s="33"/>
      <c r="JO54" s="33"/>
      <c r="JP54" s="33"/>
      <c r="JQ54" s="33"/>
      <c r="JR54" s="33"/>
      <c r="JS54" s="33"/>
      <c r="JT54" s="33"/>
      <c r="JU54" s="33"/>
      <c r="JV54" s="33"/>
      <c r="JW54" s="33"/>
      <c r="JX54" s="33"/>
      <c r="JY54" s="33"/>
      <c r="JZ54" s="33"/>
      <c r="KA54" s="33"/>
      <c r="KB54" s="33"/>
      <c r="KC54" s="33"/>
      <c r="KD54" s="33"/>
      <c r="KE54" s="33"/>
      <c r="KF54" s="33"/>
      <c r="KG54" s="33"/>
      <c r="KH54" s="33"/>
      <c r="KI54" s="33"/>
      <c r="KJ54" s="33"/>
      <c r="KK54" s="33"/>
      <c r="KL54" s="33"/>
      <c r="KM54" s="33"/>
      <c r="KN54" s="33"/>
      <c r="KO54" s="33"/>
      <c r="KP54" s="33"/>
      <c r="KQ54" s="33"/>
      <c r="KR54" s="33"/>
      <c r="KS54" s="33"/>
      <c r="KT54" s="33"/>
      <c r="KU54" s="33"/>
      <c r="KV54" s="33"/>
      <c r="KW54" s="33"/>
      <c r="KX54" s="33"/>
      <c r="KY54" s="33"/>
      <c r="KZ54" s="33"/>
      <c r="LA54" s="33"/>
      <c r="LB54" s="33"/>
      <c r="LC54" s="33"/>
      <c r="LD54" s="33"/>
      <c r="LE54" s="33"/>
      <c r="LF54" s="33"/>
      <c r="LG54" s="33"/>
      <c r="LH54" s="33"/>
      <c r="LI54" s="33"/>
      <c r="LJ54" s="33"/>
      <c r="LK54" s="33"/>
      <c r="LL54" s="33"/>
      <c r="LM54" s="33"/>
      <c r="LN54" s="33"/>
      <c r="LO54" s="33"/>
      <c r="LP54" s="33"/>
      <c r="LQ54" s="33"/>
      <c r="LR54" s="33"/>
      <c r="LS54" s="33"/>
      <c r="LT54" s="33"/>
      <c r="LU54" s="33"/>
      <c r="LV54" s="33"/>
      <c r="LW54" s="33"/>
      <c r="LX54" s="33"/>
      <c r="LY54" s="33"/>
      <c r="LZ54" s="33"/>
      <c r="MA54" s="33"/>
      <c r="MB54" s="33"/>
      <c r="MC54" s="33"/>
      <c r="MD54" s="33"/>
      <c r="ME54" s="33"/>
      <c r="MF54" s="33"/>
      <c r="MG54" s="33"/>
      <c r="MH54" s="33"/>
      <c r="MI54" s="33"/>
      <c r="MJ54" s="33"/>
      <c r="MK54" s="33"/>
      <c r="ML54" s="33"/>
      <c r="MM54" s="33"/>
      <c r="MN54" s="33"/>
      <c r="MO54" s="33"/>
      <c r="MP54" s="33"/>
      <c r="MQ54" s="33"/>
      <c r="MR54" s="33"/>
      <c r="MS54" s="33"/>
      <c r="MT54" s="33"/>
      <c r="MU54" s="33"/>
      <c r="MV54" s="33"/>
      <c r="MW54" s="33"/>
      <c r="MX54" s="33"/>
      <c r="MY54" s="33"/>
      <c r="MZ54" s="33"/>
      <c r="NA54" s="33"/>
      <c r="NB54" s="33"/>
      <c r="NC54" s="33"/>
      <c r="ND54" s="33"/>
      <c r="NE54" s="33"/>
      <c r="NF54" s="33"/>
      <c r="NG54" s="33"/>
      <c r="NH54" s="33"/>
      <c r="NI54" s="33"/>
      <c r="NJ54" s="33"/>
      <c r="NK54" s="33"/>
      <c r="NL54" s="33"/>
      <c r="NM54" s="33"/>
      <c r="NN54" s="33"/>
      <c r="NO54" s="33"/>
      <c r="NP54" s="33"/>
      <c r="NQ54" s="33"/>
      <c r="NR54" s="33"/>
      <c r="NS54" s="33"/>
      <c r="NT54" s="33"/>
      <c r="NU54" s="33"/>
      <c r="NV54" s="33"/>
      <c r="NW54" s="33"/>
      <c r="NX54" s="33"/>
      <c r="NY54" s="33"/>
      <c r="NZ54" s="33"/>
      <c r="OA54" s="33"/>
      <c r="OB54" s="33"/>
      <c r="OC54" s="33"/>
      <c r="OD54" s="33"/>
      <c r="OE54" s="33"/>
      <c r="OF54" s="33"/>
      <c r="OG54" s="33"/>
      <c r="OH54" s="33"/>
      <c r="OI54" s="33"/>
      <c r="OJ54" s="33"/>
      <c r="OK54" s="33"/>
      <c r="OL54" s="33"/>
      <c r="OM54" s="33"/>
      <c r="ON54" s="33"/>
      <c r="OO54" s="33"/>
      <c r="OP54" s="33"/>
      <c r="OQ54" s="33"/>
      <c r="OR54" s="33"/>
      <c r="OS54" s="33"/>
      <c r="OT54" s="33"/>
      <c r="OU54" s="33"/>
      <c r="OV54" s="33"/>
      <c r="OW54" s="33"/>
      <c r="OX54" s="33"/>
      <c r="OY54" s="33"/>
      <c r="OZ54" s="33"/>
      <c r="PA54" s="33"/>
      <c r="PB54" s="33"/>
      <c r="PC54" s="33"/>
      <c r="PD54" s="33"/>
      <c r="PE54" s="33"/>
      <c r="PF54" s="33"/>
      <c r="PG54" s="33"/>
      <c r="PH54" s="33"/>
      <c r="PI54" s="33"/>
      <c r="PJ54" s="33"/>
      <c r="PK54" s="33"/>
      <c r="PL54" s="33"/>
      <c r="PM54" s="33"/>
      <c r="PN54" s="33"/>
      <c r="PO54" s="33"/>
      <c r="PP54" s="33"/>
      <c r="PQ54" s="33"/>
      <c r="PR54" s="33"/>
      <c r="PS54" s="33"/>
      <c r="PT54" s="33"/>
      <c r="PU54" s="33"/>
      <c r="PV54" s="33"/>
      <c r="PW54" s="33"/>
      <c r="PX54" s="33"/>
      <c r="PY54" s="33"/>
      <c r="PZ54" s="33"/>
      <c r="QA54" s="33"/>
      <c r="QB54" s="33"/>
      <c r="QC54" s="33"/>
      <c r="QD54" s="33"/>
      <c r="QE54" s="33"/>
      <c r="QF54" s="33"/>
      <c r="QG54" s="33"/>
      <c r="QH54" s="33"/>
      <c r="QI54" s="33"/>
      <c r="QJ54" s="33"/>
      <c r="QK54" s="33"/>
      <c r="QL54" s="33"/>
      <c r="QM54" s="33"/>
      <c r="QN54" s="33"/>
      <c r="QO54" s="33"/>
      <c r="QP54" s="33"/>
      <c r="QQ54" s="33"/>
      <c r="QR54" s="33"/>
      <c r="QS54" s="33"/>
      <c r="QT54" s="33"/>
      <c r="QU54" s="33"/>
      <c r="QV54" s="33"/>
      <c r="QW54" s="33"/>
      <c r="QX54" s="33"/>
      <c r="QY54" s="33"/>
      <c r="QZ54" s="33"/>
      <c r="RA54" s="33"/>
      <c r="RB54" s="33"/>
      <c r="RC54" s="33"/>
      <c r="RD54" s="33"/>
      <c r="RE54" s="33"/>
      <c r="RF54" s="33"/>
      <c r="RG54" s="33"/>
      <c r="RH54" s="33"/>
      <c r="RI54" s="33"/>
      <c r="RJ54" s="33"/>
      <c r="RK54" s="33"/>
      <c r="RL54" s="33"/>
      <c r="RM54" s="33"/>
      <c r="RN54" s="33"/>
      <c r="RO54" s="33"/>
      <c r="RP54" s="33"/>
      <c r="RQ54" s="33"/>
      <c r="RR54" s="33"/>
      <c r="RS54" s="33"/>
      <c r="RT54" s="33"/>
      <c r="RU54" s="33"/>
      <c r="RV54" s="33"/>
      <c r="RW54" s="33"/>
      <c r="RX54" s="33"/>
      <c r="RY54" s="33"/>
      <c r="RZ54" s="33"/>
      <c r="SA54" s="33"/>
      <c r="SB54" s="33"/>
      <c r="SC54" s="33"/>
      <c r="SD54" s="33"/>
      <c r="SE54" s="33"/>
      <c r="SF54" s="33"/>
      <c r="SG54" s="33"/>
      <c r="SH54" s="33"/>
      <c r="SI54" s="33"/>
      <c r="SJ54" s="33"/>
      <c r="SK54" s="33"/>
      <c r="SL54" s="33"/>
      <c r="SM54" s="33"/>
      <c r="SN54" s="33"/>
      <c r="SO54" s="33"/>
      <c r="SP54" s="33"/>
      <c r="SQ54" s="33"/>
      <c r="SR54" s="33"/>
      <c r="SS54" s="33"/>
      <c r="ST54" s="33"/>
      <c r="SU54" s="33"/>
      <c r="SV54" s="33"/>
      <c r="SW54" s="33"/>
      <c r="SX54" s="33"/>
      <c r="SY54" s="33"/>
      <c r="SZ54" s="33"/>
      <c r="TA54" s="33"/>
      <c r="TB54" s="33"/>
      <c r="TC54" s="33"/>
      <c r="TD54" s="33"/>
      <c r="TE54" s="33"/>
      <c r="TF54" s="33"/>
      <c r="TG54" s="33"/>
      <c r="TH54" s="33"/>
      <c r="TI54" s="33"/>
      <c r="TJ54" s="33"/>
      <c r="TK54" s="33"/>
      <c r="TL54" s="33"/>
      <c r="TM54" s="33"/>
      <c r="TN54" s="33"/>
      <c r="TO54" s="33"/>
      <c r="TP54" s="33"/>
      <c r="TQ54" s="33"/>
      <c r="TR54" s="33"/>
      <c r="TS54" s="33"/>
      <c r="TT54" s="33"/>
      <c r="TU54" s="33"/>
      <c r="TV54" s="33"/>
      <c r="TW54" s="33"/>
      <c r="TX54" s="33"/>
      <c r="TY54" s="33"/>
      <c r="TZ54" s="33"/>
      <c r="UA54" s="33"/>
      <c r="UB54" s="33"/>
      <c r="UC54" s="33"/>
      <c r="UD54" s="33"/>
      <c r="UE54" s="33"/>
      <c r="UF54" s="33"/>
      <c r="UG54" s="33"/>
      <c r="UH54" s="33"/>
      <c r="UI54" s="33"/>
      <c r="UJ54" s="33"/>
      <c r="UK54" s="33"/>
      <c r="UL54" s="33"/>
      <c r="UM54" s="33"/>
      <c r="UN54" s="33"/>
      <c r="UO54" s="33"/>
      <c r="UP54" s="33"/>
      <c r="UQ54" s="33"/>
      <c r="UR54" s="33"/>
      <c r="US54" s="33"/>
      <c r="UT54" s="33"/>
      <c r="UU54" s="33"/>
      <c r="UV54" s="33"/>
      <c r="UW54" s="33"/>
      <c r="UX54" s="33"/>
      <c r="UY54" s="33"/>
      <c r="UZ54" s="33"/>
      <c r="VA54" s="33"/>
      <c r="VB54" s="33"/>
      <c r="VC54" s="33"/>
      <c r="VD54" s="33"/>
      <c r="VE54" s="33"/>
      <c r="VF54" s="33"/>
      <c r="VG54" s="33"/>
      <c r="VH54" s="33"/>
      <c r="VI54" s="33"/>
      <c r="VJ54" s="33"/>
      <c r="VK54" s="33"/>
      <c r="VL54" s="33"/>
      <c r="VM54" s="33"/>
      <c r="VN54" s="33"/>
      <c r="VO54" s="33"/>
      <c r="VP54" s="33"/>
      <c r="VQ54" s="33"/>
      <c r="VR54" s="33"/>
      <c r="VS54" s="33"/>
      <c r="VT54" s="33"/>
      <c r="VU54" s="33"/>
      <c r="VV54" s="33"/>
      <c r="VW54" s="33"/>
      <c r="VX54" s="33"/>
      <c r="VY54" s="33"/>
      <c r="VZ54" s="33"/>
      <c r="WA54" s="33"/>
      <c r="WB54" s="33"/>
      <c r="WC54" s="33"/>
      <c r="WD54" s="33"/>
      <c r="WE54" s="33"/>
      <c r="WF54" s="33"/>
      <c r="WG54" s="33"/>
      <c r="WH54" s="33"/>
      <c r="WI54" s="33"/>
      <c r="WJ54" s="33"/>
      <c r="WK54" s="33"/>
      <c r="WL54" s="33"/>
      <c r="WM54" s="33"/>
      <c r="WN54" s="33"/>
      <c r="WO54" s="33"/>
      <c r="WP54" s="33"/>
      <c r="WQ54" s="33"/>
      <c r="WR54" s="33"/>
      <c r="WS54" s="33"/>
      <c r="WT54" s="33"/>
      <c r="WU54" s="33"/>
      <c r="WV54" s="33"/>
      <c r="WW54" s="33"/>
      <c r="WX54" s="33"/>
      <c r="WY54" s="33"/>
      <c r="WZ54" s="33"/>
      <c r="XA54" s="33"/>
      <c r="XB54" s="33"/>
      <c r="XC54" s="33"/>
      <c r="XD54" s="33"/>
      <c r="XE54" s="33"/>
      <c r="XF54" s="33"/>
      <c r="XG54" s="33"/>
      <c r="XH54" s="33"/>
      <c r="XI54" s="33"/>
      <c r="XJ54" s="33"/>
      <c r="XK54" s="33"/>
      <c r="XL54" s="33"/>
      <c r="XM54" s="33"/>
      <c r="XN54" s="33"/>
      <c r="XO54" s="33"/>
      <c r="XP54" s="33"/>
      <c r="XQ54" s="33"/>
      <c r="XR54" s="33"/>
      <c r="XS54" s="33"/>
      <c r="XT54" s="33"/>
      <c r="XU54" s="33"/>
      <c r="XV54" s="33"/>
      <c r="XW54" s="33"/>
      <c r="XX54" s="33"/>
      <c r="XY54" s="33"/>
      <c r="XZ54" s="33"/>
      <c r="YA54" s="33"/>
      <c r="YB54" s="33"/>
      <c r="YC54" s="33"/>
      <c r="YD54" s="33"/>
      <c r="YE54" s="33"/>
      <c r="YF54" s="33"/>
      <c r="YG54" s="33"/>
      <c r="YH54" s="33"/>
      <c r="YI54" s="33"/>
      <c r="YJ54" s="33"/>
      <c r="YK54" s="33"/>
      <c r="YL54" s="33"/>
      <c r="YM54" s="33"/>
      <c r="YN54" s="33"/>
      <c r="YO54" s="33"/>
      <c r="YP54" s="33"/>
      <c r="YQ54" s="33"/>
      <c r="YR54" s="33"/>
      <c r="YS54" s="33"/>
      <c r="YT54" s="33"/>
      <c r="YU54" s="33"/>
      <c r="YV54" s="33"/>
      <c r="YW54" s="33"/>
      <c r="YX54" s="33"/>
      <c r="YY54" s="33"/>
      <c r="YZ54" s="33"/>
      <c r="ZA54" s="33"/>
      <c r="ZB54" s="33"/>
      <c r="ZC54" s="33"/>
      <c r="ZD54" s="33"/>
      <c r="ZE54" s="33"/>
      <c r="ZF54" s="33"/>
      <c r="ZG54" s="33"/>
      <c r="ZH54" s="33"/>
      <c r="ZI54" s="33"/>
      <c r="ZJ54" s="33"/>
      <c r="ZK54" s="33"/>
      <c r="ZL54" s="33"/>
      <c r="ZM54" s="33"/>
      <c r="ZN54" s="33"/>
      <c r="ZO54" s="33"/>
      <c r="ZP54" s="33"/>
      <c r="ZQ54" s="33"/>
      <c r="ZR54" s="33"/>
      <c r="ZS54" s="33"/>
      <c r="ZT54" s="33"/>
      <c r="ZU54" s="33"/>
      <c r="ZV54" s="33"/>
      <c r="ZW54" s="33"/>
      <c r="ZX54" s="33"/>
      <c r="ZY54" s="33"/>
      <c r="ZZ54" s="33"/>
      <c r="AAA54" s="33"/>
      <c r="AAB54" s="33"/>
      <c r="AAC54" s="33"/>
      <c r="AAD54" s="33"/>
      <c r="AAE54" s="33"/>
      <c r="AAF54" s="33"/>
      <c r="AAG54" s="33"/>
      <c r="AAH54" s="33"/>
      <c r="AAI54" s="33"/>
      <c r="AAJ54" s="33"/>
      <c r="AAK54" s="33"/>
      <c r="AAL54" s="33"/>
      <c r="AAM54" s="33"/>
      <c r="AAN54" s="33"/>
      <c r="AAO54" s="33"/>
      <c r="AAP54" s="33"/>
      <c r="AAQ54" s="33"/>
      <c r="AAR54" s="33"/>
      <c r="AAS54" s="33"/>
      <c r="AAT54" s="33"/>
      <c r="AAU54" s="33"/>
      <c r="AAV54" s="33"/>
      <c r="AAW54" s="33"/>
      <c r="AAX54" s="33"/>
      <c r="AAY54" s="33"/>
      <c r="AAZ54" s="33"/>
      <c r="ABA54" s="33"/>
      <c r="ABB54" s="33"/>
      <c r="ABC54" s="33"/>
      <c r="ABD54" s="33"/>
      <c r="ABE54" s="33"/>
      <c r="ABF54" s="33"/>
      <c r="ABG54" s="33"/>
      <c r="ABH54" s="33"/>
      <c r="ABI54" s="33"/>
      <c r="ABJ54" s="33"/>
      <c r="ABK54" s="33"/>
      <c r="ABL54" s="33"/>
      <c r="ABM54" s="33"/>
      <c r="ABN54" s="33"/>
      <c r="ABO54" s="33"/>
      <c r="ABP54" s="33"/>
      <c r="ABQ54" s="33"/>
      <c r="ABR54" s="33"/>
      <c r="ABS54" s="33"/>
      <c r="ABT54" s="33"/>
      <c r="ABU54" s="33"/>
      <c r="ABV54" s="33"/>
      <c r="ABW54" s="33"/>
      <c r="ABX54" s="33"/>
      <c r="ABY54" s="33"/>
      <c r="ABZ54" s="33"/>
      <c r="ACA54" s="33"/>
      <c r="ACB54" s="33"/>
      <c r="ACC54" s="33"/>
      <c r="ACD54" s="33"/>
      <c r="ACE54" s="33"/>
      <c r="ACF54" s="33"/>
      <c r="ACG54" s="33"/>
      <c r="ACH54" s="33"/>
      <c r="ACI54" s="33"/>
      <c r="ACJ54" s="33"/>
      <c r="ACK54" s="33"/>
      <c r="ACL54" s="33"/>
      <c r="ACM54" s="33"/>
      <c r="ACN54" s="33"/>
      <c r="ACO54" s="33"/>
      <c r="ACP54" s="33"/>
      <c r="ACQ54" s="33"/>
      <c r="ACR54" s="33"/>
      <c r="ACS54" s="33"/>
      <c r="ACT54" s="33"/>
      <c r="ACU54" s="33"/>
      <c r="ACV54" s="33"/>
      <c r="ACW54" s="33"/>
      <c r="ACX54" s="33"/>
      <c r="ACY54" s="33"/>
      <c r="ACZ54" s="33"/>
      <c r="ADA54" s="33"/>
      <c r="ADB54" s="33"/>
      <c r="ADC54" s="33"/>
      <c r="ADD54" s="33"/>
      <c r="ADE54" s="33"/>
      <c r="ADF54" s="33"/>
      <c r="ADG54" s="33"/>
      <c r="ADH54" s="33"/>
      <c r="ADI54" s="33"/>
      <c r="ADJ54" s="33"/>
      <c r="ADK54" s="33"/>
      <c r="ADL54" s="33"/>
      <c r="ADM54" s="33"/>
      <c r="ADN54" s="33"/>
      <c r="ADO54" s="33"/>
      <c r="ADP54" s="33"/>
      <c r="ADQ54" s="33"/>
      <c r="ADR54" s="33"/>
      <c r="ADS54" s="33"/>
      <c r="ADT54" s="33"/>
      <c r="ADU54" s="33"/>
      <c r="ADV54" s="33"/>
      <c r="ADW54" s="33"/>
      <c r="ADX54" s="33"/>
      <c r="ADY54" s="33"/>
      <c r="ADZ54" s="33"/>
      <c r="AEA54" s="33"/>
      <c r="AEB54" s="33"/>
      <c r="AEC54" s="33"/>
      <c r="AED54" s="33"/>
      <c r="AEE54" s="33"/>
      <c r="AEF54" s="33"/>
      <c r="AEG54" s="33"/>
      <c r="AEH54" s="33"/>
      <c r="AEI54" s="33"/>
      <c r="AEJ54" s="33"/>
      <c r="AEK54" s="33"/>
      <c r="AEL54" s="33"/>
      <c r="AEM54" s="33"/>
      <c r="AEN54" s="33"/>
      <c r="AEO54" s="33"/>
      <c r="AEP54" s="33"/>
      <c r="AEQ54" s="33"/>
      <c r="AER54" s="33"/>
      <c r="AES54" s="33"/>
      <c r="AET54" s="33"/>
      <c r="AEU54" s="33"/>
      <c r="AEV54" s="33"/>
      <c r="AEW54" s="33"/>
      <c r="AEX54" s="33"/>
      <c r="AEY54" s="33"/>
      <c r="AEZ54" s="33"/>
      <c r="AFA54" s="33"/>
      <c r="AFB54" s="33"/>
      <c r="AFC54" s="33"/>
      <c r="AFD54" s="33"/>
      <c r="AFE54" s="33"/>
      <c r="AFF54" s="33"/>
      <c r="AFG54" s="33"/>
      <c r="AFH54" s="33"/>
      <c r="AFI54" s="33"/>
      <c r="AFJ54" s="33"/>
      <c r="AFK54" s="33"/>
      <c r="AFL54" s="33"/>
      <c r="AFM54" s="33"/>
      <c r="AFN54" s="33"/>
      <c r="AFO54" s="33"/>
      <c r="AFP54" s="33"/>
      <c r="AFQ54" s="33"/>
      <c r="AFR54" s="33"/>
      <c r="AFS54" s="33"/>
      <c r="AFT54" s="33"/>
      <c r="AFU54" s="33"/>
      <c r="AFV54" s="33"/>
      <c r="AFW54" s="33"/>
      <c r="AFX54" s="33"/>
      <c r="AFY54" s="33"/>
      <c r="AFZ54" s="33"/>
      <c r="AGA54" s="33"/>
      <c r="AGB54" s="33"/>
      <c r="AGC54" s="33"/>
      <c r="AGD54" s="33"/>
      <c r="AGE54" s="33"/>
      <c r="AGF54" s="33"/>
      <c r="AGG54" s="33"/>
      <c r="AGH54" s="33"/>
      <c r="AGI54" s="33"/>
      <c r="AGJ54" s="33"/>
      <c r="AGK54" s="33"/>
      <c r="AGL54" s="33"/>
      <c r="AGM54" s="33"/>
      <c r="AGN54" s="33"/>
      <c r="AGO54" s="33"/>
      <c r="AGP54" s="33"/>
      <c r="AGQ54" s="33"/>
      <c r="AGR54" s="33"/>
      <c r="AGS54" s="33"/>
      <c r="AGT54" s="33"/>
      <c r="AGU54" s="33"/>
      <c r="AGV54" s="33"/>
      <c r="AGW54" s="33"/>
      <c r="AGX54" s="33"/>
      <c r="AGY54" s="33"/>
      <c r="AGZ54" s="33"/>
      <c r="AHA54" s="33"/>
      <c r="AHB54" s="33"/>
      <c r="AHC54" s="33"/>
      <c r="AHD54" s="33"/>
      <c r="AHE54" s="33"/>
      <c r="AHF54" s="33"/>
      <c r="AHG54" s="33"/>
      <c r="AHH54" s="33"/>
      <c r="AHI54" s="33"/>
      <c r="AHJ54" s="33"/>
      <c r="AHK54" s="33"/>
      <c r="AHL54" s="33"/>
      <c r="AHM54" s="33"/>
      <c r="AHN54" s="33"/>
      <c r="AHO54" s="33"/>
      <c r="AHP54" s="33"/>
      <c r="AHQ54" s="33"/>
      <c r="AHR54" s="33"/>
      <c r="AHS54" s="33"/>
      <c r="AHT54" s="33"/>
      <c r="AHU54" s="33"/>
      <c r="AHV54" s="33"/>
      <c r="AHW54" s="33"/>
      <c r="AHX54" s="33"/>
      <c r="AHY54" s="33"/>
      <c r="AHZ54" s="33"/>
      <c r="AIA54" s="33"/>
      <c r="AIB54" s="33"/>
      <c r="AIC54" s="33"/>
      <c r="AID54" s="33"/>
      <c r="AIE54" s="33"/>
      <c r="AIF54" s="33"/>
      <c r="AIG54" s="33"/>
      <c r="AIH54" s="33"/>
      <c r="AII54" s="33"/>
      <c r="AIJ54" s="33"/>
      <c r="AIK54" s="33"/>
      <c r="AIL54" s="33"/>
      <c r="AIM54" s="33"/>
      <c r="AIN54" s="33"/>
      <c r="AIO54" s="33"/>
      <c r="AIP54" s="33"/>
      <c r="AIQ54" s="33"/>
      <c r="AIR54" s="33"/>
      <c r="AIS54" s="33"/>
      <c r="AIT54" s="33"/>
      <c r="AIU54" s="33"/>
      <c r="AIV54" s="33"/>
      <c r="AIW54" s="33"/>
      <c r="AIX54" s="33"/>
      <c r="AIY54" s="33"/>
      <c r="AIZ54" s="33"/>
      <c r="AJA54" s="33"/>
      <c r="AJB54" s="33"/>
      <c r="AJC54" s="33"/>
      <c r="AJD54" s="33"/>
      <c r="AJE54" s="33"/>
      <c r="AJF54" s="33"/>
      <c r="AJG54" s="33"/>
      <c r="AJH54" s="33"/>
      <c r="AJI54" s="33"/>
      <c r="AJJ54" s="33"/>
      <c r="AJK54" s="33"/>
      <c r="AJL54" s="33"/>
      <c r="AJM54" s="33"/>
      <c r="AJN54" s="33"/>
      <c r="AJO54" s="33"/>
      <c r="AJP54" s="33"/>
      <c r="AJQ54" s="33"/>
      <c r="AJR54" s="33"/>
      <c r="AJS54" s="33"/>
      <c r="AJT54" s="33"/>
      <c r="AJU54" s="33"/>
      <c r="AJV54" s="33"/>
      <c r="AJW54" s="33"/>
      <c r="AJX54" s="33"/>
      <c r="AJY54" s="33"/>
      <c r="AJZ54" s="33"/>
      <c r="AKA54" s="33"/>
      <c r="AKB54" s="33"/>
      <c r="AKC54" s="33"/>
      <c r="AKD54" s="33"/>
      <c r="AKE54" s="33"/>
      <c r="AKF54" s="33"/>
      <c r="AKG54" s="33"/>
      <c r="AKH54" s="33"/>
      <c r="AKI54" s="33"/>
      <c r="AKJ54" s="33"/>
      <c r="AKK54" s="33"/>
      <c r="AKL54" s="33"/>
      <c r="AKM54" s="33"/>
      <c r="AKN54" s="33"/>
      <c r="AKO54" s="33"/>
      <c r="AKP54" s="33"/>
      <c r="AKQ54" s="33"/>
      <c r="AKR54" s="33"/>
      <c r="AKS54" s="33"/>
      <c r="AKT54" s="33"/>
      <c r="AKU54" s="33"/>
      <c r="AKV54" s="33"/>
      <c r="AKW54" s="33"/>
      <c r="AKX54" s="33"/>
      <c r="AKY54" s="33"/>
      <c r="AKZ54" s="33"/>
      <c r="ALA54" s="33"/>
      <c r="ALB54" s="33"/>
      <c r="ALC54" s="33"/>
      <c r="ALD54" s="33"/>
      <c r="ALE54" s="33"/>
      <c r="ALF54" s="33"/>
      <c r="ALG54" s="33"/>
      <c r="ALH54" s="33"/>
      <c r="ALI54" s="33"/>
      <c r="ALJ54" s="33"/>
      <c r="ALK54" s="33"/>
      <c r="ALL54" s="33"/>
      <c r="ALM54" s="33"/>
      <c r="ALN54" s="33"/>
      <c r="ALO54" s="33"/>
      <c r="ALP54" s="33"/>
      <c r="ALQ54" s="33"/>
      <c r="ALR54" s="33"/>
      <c r="ALS54" s="33"/>
      <c r="ALT54" s="33"/>
      <c r="ALU54" s="33"/>
      <c r="ALV54" s="33"/>
      <c r="ALW54" s="33"/>
      <c r="ALX54" s="33"/>
      <c r="ALY54" s="33"/>
      <c r="ALZ54" s="33"/>
      <c r="AMA54" s="33"/>
      <c r="AMB54" s="33"/>
      <c r="AMC54" s="33"/>
      <c r="AMD54" s="33"/>
      <c r="AME54" s="33"/>
      <c r="AMF54" s="33"/>
      <c r="AMG54" s="33"/>
      <c r="AMH54" s="33"/>
    </row>
    <row r="55" spans="1:1024" ht="14.25" customHeight="1" x14ac:dyDescent="0.25"/>
    <row r="56" spans="1:1024" x14ac:dyDescent="0.25">
      <c r="A56" s="114" t="s">
        <v>45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</row>
    <row r="57" spans="1:1024" ht="144.75" customHeight="1" x14ac:dyDescent="0.25">
      <c r="A57" s="4" t="s">
        <v>0</v>
      </c>
      <c r="B57" s="4" t="s">
        <v>7</v>
      </c>
      <c r="C57" s="4" t="s">
        <v>18</v>
      </c>
      <c r="D57" s="109" t="s">
        <v>9</v>
      </c>
      <c r="E57" s="110"/>
      <c r="F57" s="110"/>
      <c r="G57" s="111"/>
      <c r="H57" s="67" t="s">
        <v>20</v>
      </c>
      <c r="I57" s="67"/>
      <c r="J57" s="67" t="s">
        <v>21</v>
      </c>
      <c r="K57" s="67"/>
      <c r="L57" s="4" t="s">
        <v>22</v>
      </c>
      <c r="M57" s="20" t="s">
        <v>43</v>
      </c>
      <c r="N57" s="4" t="s">
        <v>23</v>
      </c>
    </row>
    <row r="58" spans="1:1024" ht="66.75" customHeight="1" x14ac:dyDescent="0.25">
      <c r="A58" s="24">
        <f t="shared" ref="A58:D59" si="3">A44</f>
        <v>1</v>
      </c>
      <c r="B58" s="24" t="str">
        <f t="shared" si="3"/>
        <v>КАЛЬЦИЯ ГЛЮКОНАТ</v>
      </c>
      <c r="C58" s="24" t="str">
        <f t="shared" si="3"/>
        <v>Раствор для внутривенного и внутримышечного введения; дозировка: 100 мг/мл,10 мл*</v>
      </c>
      <c r="D58" s="71" t="str">
        <f t="shared" si="3"/>
        <v>см[3*];^мл</v>
      </c>
      <c r="E58" s="72"/>
      <c r="F58" s="72"/>
      <c r="G58" s="73"/>
      <c r="H58" s="113">
        <f>M12</f>
        <v>1.2270999999999999</v>
      </c>
      <c r="I58" s="113"/>
      <c r="J58" s="112">
        <f>M52</f>
        <v>1.7036000000000002</v>
      </c>
      <c r="K58" s="112"/>
      <c r="L58" s="31">
        <f>M44</f>
        <v>1.8758000000000001</v>
      </c>
      <c r="M58" s="32"/>
      <c r="N58" s="43">
        <f>H58</f>
        <v>1.2270999999999999</v>
      </c>
    </row>
    <row r="59" spans="1:1024" ht="42.75" customHeight="1" x14ac:dyDescent="0.25">
      <c r="A59" s="24">
        <f t="shared" si="3"/>
        <v>2</v>
      </c>
      <c r="B59" s="24" t="str">
        <f t="shared" si="3"/>
        <v>ДЕКСТРОЗА</v>
      </c>
      <c r="C59" s="24" t="str">
        <f t="shared" si="3"/>
        <v>Раствор для инфузий; дозировка: 50 мг/мл, 500мл*</v>
      </c>
      <c r="D59" s="71" t="str">
        <f t="shared" si="3"/>
        <v>см[3*];^мл</v>
      </c>
      <c r="E59" s="72"/>
      <c r="F59" s="72"/>
      <c r="G59" s="73"/>
      <c r="H59" s="113">
        <f>M39</f>
        <v>5.5560000000000005E-2</v>
      </c>
      <c r="I59" s="113"/>
      <c r="J59" s="112">
        <f>M54</f>
        <v>8.4960000000000008E-2</v>
      </c>
      <c r="K59" s="112"/>
      <c r="L59" s="31">
        <f>M45</f>
        <v>8.4901999999999991E-2</v>
      </c>
      <c r="M59" s="32"/>
      <c r="N59" s="43">
        <f>H59</f>
        <v>5.5560000000000005E-2</v>
      </c>
    </row>
    <row r="60" spans="1:1024" x14ac:dyDescent="0.25">
      <c r="A60" s="68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</row>
    <row r="61" spans="1:1024" ht="45" customHeight="1" x14ac:dyDescent="0.25">
      <c r="A61" s="69" t="s">
        <v>41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</row>
    <row r="62" spans="1:1024" x14ac:dyDescent="0.25">
      <c r="A62" s="5"/>
      <c r="B62" s="6" t="s">
        <v>24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024" x14ac:dyDescent="0.25">
      <c r="A63" s="5"/>
      <c r="B63" s="7" t="s">
        <v>25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024" ht="90" customHeight="1" x14ac:dyDescent="0.25">
      <c r="A64" s="70" t="s">
        <v>26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</row>
    <row r="65" spans="1:1024" ht="60.75" customHeight="1" x14ac:dyDescent="0.25">
      <c r="A65" s="4" t="s">
        <v>0</v>
      </c>
      <c r="B65" s="4" t="s">
        <v>7</v>
      </c>
      <c r="C65" s="4" t="s">
        <v>27</v>
      </c>
      <c r="D65" s="67" t="s">
        <v>9</v>
      </c>
      <c r="E65" s="67"/>
      <c r="F65" s="67"/>
      <c r="G65" s="67"/>
      <c r="H65" s="11" t="s">
        <v>31</v>
      </c>
      <c r="I65" s="67" t="s">
        <v>28</v>
      </c>
      <c r="J65" s="67"/>
      <c r="K65" s="67" t="s">
        <v>29</v>
      </c>
      <c r="L65" s="67"/>
      <c r="M65" s="67" t="s">
        <v>30</v>
      </c>
      <c r="N65" s="67"/>
      <c r="O65" s="13" t="s">
        <v>19</v>
      </c>
      <c r="AMJ65"/>
    </row>
    <row r="66" spans="1:1024" ht="60.75" customHeight="1" x14ac:dyDescent="0.25">
      <c r="A66" s="24">
        <f t="shared" ref="A66:D67" si="4">A44</f>
        <v>1</v>
      </c>
      <c r="B66" s="24" t="str">
        <f t="shared" si="4"/>
        <v>КАЛЬЦИЯ ГЛЮКОНАТ</v>
      </c>
      <c r="C66" s="24" t="str">
        <f t="shared" si="4"/>
        <v>Раствор для внутривенного и внутримышечного введения; дозировка: 100 мг/мл,10 мл*</v>
      </c>
      <c r="D66" s="71" t="str">
        <f t="shared" si="4"/>
        <v>см[3*];^мл</v>
      </c>
      <c r="E66" s="72"/>
      <c r="F66" s="72"/>
      <c r="G66" s="73"/>
      <c r="H66" s="24">
        <f>R44</f>
        <v>10000</v>
      </c>
      <c r="I66" s="75">
        <f>N58</f>
        <v>1.2270999999999999</v>
      </c>
      <c r="J66" s="76"/>
      <c r="K66" s="71">
        <v>1.51</v>
      </c>
      <c r="L66" s="73"/>
      <c r="M66" s="74">
        <f>K66*H66</f>
        <v>15100</v>
      </c>
      <c r="N66" s="74"/>
      <c r="O66" s="24">
        <f>Q44</f>
        <v>12</v>
      </c>
      <c r="AMJ66"/>
    </row>
    <row r="67" spans="1:1024" ht="60.75" customHeight="1" x14ac:dyDescent="0.25">
      <c r="A67" s="24">
        <f t="shared" si="4"/>
        <v>2</v>
      </c>
      <c r="B67" s="24" t="str">
        <f t="shared" si="4"/>
        <v>ДЕКСТРОЗА</v>
      </c>
      <c r="C67" s="24" t="str">
        <f t="shared" si="4"/>
        <v>Раствор для инфузий; дозировка: 50 мг/мл, 500мл*</v>
      </c>
      <c r="D67" s="71" t="str">
        <f t="shared" si="4"/>
        <v>см[3*];^мл</v>
      </c>
      <c r="E67" s="72"/>
      <c r="F67" s="72"/>
      <c r="G67" s="73"/>
      <c r="H67" s="24">
        <f>R45</f>
        <v>750000</v>
      </c>
      <c r="I67" s="75">
        <f>N59</f>
        <v>5.5560000000000005E-2</v>
      </c>
      <c r="J67" s="76"/>
      <c r="K67" s="71">
        <v>0.06</v>
      </c>
      <c r="L67" s="73"/>
      <c r="M67" s="74">
        <f>K67*H67</f>
        <v>45000</v>
      </c>
      <c r="N67" s="74"/>
      <c r="O67" s="24">
        <f>Q45</f>
        <v>12</v>
      </c>
      <c r="AMJ67"/>
    </row>
    <row r="68" spans="1:1024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64">
        <f>SUM(M66:N67)</f>
        <v>60100</v>
      </c>
      <c r="N68" s="64"/>
      <c r="T68" s="21"/>
    </row>
    <row r="69" spans="1:1024" ht="26.25" customHeight="1" x14ac:dyDescent="0.25">
      <c r="A69" s="16"/>
      <c r="B69" s="65" t="s">
        <v>159</v>
      </c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</row>
    <row r="70" spans="1:1024" ht="14.25" customHeight="1" x14ac:dyDescent="0.25">
      <c r="A70" s="1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</row>
    <row r="71" spans="1:1024" ht="15" customHeight="1" x14ac:dyDescent="0.2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</row>
    <row r="72" spans="1:1024" x14ac:dyDescent="0.25">
      <c r="B72" s="1" t="s">
        <v>44</v>
      </c>
      <c r="C72" s="10"/>
      <c r="P72" s="8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1024" x14ac:dyDescent="0.25">
      <c r="P73" s="8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1024" ht="26.25" customHeight="1" x14ac:dyDescent="0.25">
      <c r="C74" s="10"/>
      <c r="P74" s="8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1024" x14ac:dyDescent="0.25">
      <c r="P75" s="8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1024" x14ac:dyDescent="0.25">
      <c r="P76" s="8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1024" x14ac:dyDescent="0.25">
      <c r="P77" s="8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1024" x14ac:dyDescent="0.25">
      <c r="P78" s="8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1:1024" x14ac:dyDescent="0.25">
      <c r="P79" s="8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  <row r="80" spans="1:1024" x14ac:dyDescent="0.25">
      <c r="P80" s="8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</row>
    <row r="81" spans="16:36" ht="27" customHeight="1" x14ac:dyDescent="0.25">
      <c r="P81" s="8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</row>
    <row r="82" spans="16:36" x14ac:dyDescent="0.25">
      <c r="P82" s="8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</row>
    <row r="83" spans="16:36" x14ac:dyDescent="0.25">
      <c r="P83" s="8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16:36" x14ac:dyDescent="0.25"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16:36" ht="27" customHeight="1" x14ac:dyDescent="0.25"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16:36" ht="26.25" customHeight="1" x14ac:dyDescent="0.25"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16:36" ht="23.25" customHeight="1" x14ac:dyDescent="0.25"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  <row r="88" spans="16:36" x14ac:dyDescent="0.25">
      <c r="P88" s="8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</row>
    <row r="89" spans="16:36" x14ac:dyDescent="0.25">
      <c r="P89" s="8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</row>
  </sheetData>
  <mergeCells count="260">
    <mergeCell ref="I4:J4"/>
    <mergeCell ref="D4:H4"/>
    <mergeCell ref="K4:L4"/>
    <mergeCell ref="D39:H39"/>
    <mergeCell ref="D33:H33"/>
    <mergeCell ref="J57:K57"/>
    <mergeCell ref="J59:K59"/>
    <mergeCell ref="H59:I59"/>
    <mergeCell ref="H57:I57"/>
    <mergeCell ref="A56:N56"/>
    <mergeCell ref="M44:N44"/>
    <mergeCell ref="D58:G58"/>
    <mergeCell ref="H58:I58"/>
    <mergeCell ref="J58:K58"/>
    <mergeCell ref="M15:N15"/>
    <mergeCell ref="M16:N16"/>
    <mergeCell ref="M17:N17"/>
    <mergeCell ref="M18:N18"/>
    <mergeCell ref="I19:J19"/>
    <mergeCell ref="I11:J11"/>
    <mergeCell ref="I12:J12"/>
    <mergeCell ref="K8:L8"/>
    <mergeCell ref="I8:J8"/>
    <mergeCell ref="D36:H36"/>
    <mergeCell ref="I10:J10"/>
    <mergeCell ref="D57:G57"/>
    <mergeCell ref="D59:G59"/>
    <mergeCell ref="I5:J5"/>
    <mergeCell ref="I6:J6"/>
    <mergeCell ref="I7:J7"/>
    <mergeCell ref="B18:C18"/>
    <mergeCell ref="D18:H18"/>
    <mergeCell ref="I18:J18"/>
    <mergeCell ref="D53:G53"/>
    <mergeCell ref="H53:H54"/>
    <mergeCell ref="I35:J35"/>
    <mergeCell ref="I36:J36"/>
    <mergeCell ref="J52:K52"/>
    <mergeCell ref="B24:C24"/>
    <mergeCell ref="D24:H24"/>
    <mergeCell ref="I24:J24"/>
    <mergeCell ref="K24:L24"/>
    <mergeCell ref="B27:C27"/>
    <mergeCell ref="D27:H27"/>
    <mergeCell ref="I27:J27"/>
    <mergeCell ref="K27:L27"/>
    <mergeCell ref="B32:C32"/>
    <mergeCell ref="D32:H32"/>
    <mergeCell ref="K18:L18"/>
    <mergeCell ref="B19:C19"/>
    <mergeCell ref="D19:H19"/>
    <mergeCell ref="B39:C39"/>
    <mergeCell ref="M4:N4"/>
    <mergeCell ref="M5:N5"/>
    <mergeCell ref="M6:N6"/>
    <mergeCell ref="M7:N7"/>
    <mergeCell ref="M8:N8"/>
    <mergeCell ref="B4:C4"/>
    <mergeCell ref="B5:C5"/>
    <mergeCell ref="B6:C6"/>
    <mergeCell ref="B7:C7"/>
    <mergeCell ref="M35:N35"/>
    <mergeCell ref="M36:N36"/>
    <mergeCell ref="M9:N9"/>
    <mergeCell ref="B8:C8"/>
    <mergeCell ref="B9:C9"/>
    <mergeCell ref="D8:H8"/>
    <mergeCell ref="D9:H9"/>
    <mergeCell ref="I9:J9"/>
    <mergeCell ref="M10:N10"/>
    <mergeCell ref="M11:N11"/>
    <mergeCell ref="M12:N12"/>
    <mergeCell ref="M33:N33"/>
    <mergeCell ref="B11:C11"/>
    <mergeCell ref="D34:H34"/>
    <mergeCell ref="D11:H11"/>
    <mergeCell ref="D12:H12"/>
    <mergeCell ref="M34:N34"/>
    <mergeCell ref="I34:J34"/>
    <mergeCell ref="K34:L34"/>
    <mergeCell ref="B13:C13"/>
    <mergeCell ref="D13:H13"/>
    <mergeCell ref="I13:J13"/>
    <mergeCell ref="K13:L13"/>
    <mergeCell ref="M13:N13"/>
    <mergeCell ref="B14:C14"/>
    <mergeCell ref="D14:H14"/>
    <mergeCell ref="I14:J14"/>
    <mergeCell ref="K14:L14"/>
    <mergeCell ref="M14:N14"/>
    <mergeCell ref="B15:C15"/>
    <mergeCell ref="D15:H15"/>
    <mergeCell ref="I15:J15"/>
    <mergeCell ref="K12:L12"/>
    <mergeCell ref="K33:L33"/>
    <mergeCell ref="I33:J33"/>
    <mergeCell ref="K9:L9"/>
    <mergeCell ref="D5:H5"/>
    <mergeCell ref="D6:H6"/>
    <mergeCell ref="D7:H7"/>
    <mergeCell ref="I39:J39"/>
    <mergeCell ref="K5:L5"/>
    <mergeCell ref="K6:L6"/>
    <mergeCell ref="K7:L7"/>
    <mergeCell ref="A4:A12"/>
    <mergeCell ref="B34:C34"/>
    <mergeCell ref="B35:C35"/>
    <mergeCell ref="B36:C36"/>
    <mergeCell ref="D10:H10"/>
    <mergeCell ref="B10:C10"/>
    <mergeCell ref="B12:C12"/>
    <mergeCell ref="B33:C33"/>
    <mergeCell ref="K10:L10"/>
    <mergeCell ref="K11:L11"/>
    <mergeCell ref="K15:L15"/>
    <mergeCell ref="B16:C16"/>
    <mergeCell ref="D16:H16"/>
    <mergeCell ref="I16:J16"/>
    <mergeCell ref="K16:L16"/>
    <mergeCell ref="B17:C17"/>
    <mergeCell ref="K35:L35"/>
    <mergeCell ref="K36:L36"/>
    <mergeCell ref="K39:L39"/>
    <mergeCell ref="D17:H17"/>
    <mergeCell ref="I17:J17"/>
    <mergeCell ref="K17:L17"/>
    <mergeCell ref="M45:N45"/>
    <mergeCell ref="J54:K54"/>
    <mergeCell ref="M54:N54"/>
    <mergeCell ref="A47:N49"/>
    <mergeCell ref="A46:O46"/>
    <mergeCell ref="D50:G50"/>
    <mergeCell ref="J50:K50"/>
    <mergeCell ref="M50:N50"/>
    <mergeCell ref="D54:G54"/>
    <mergeCell ref="J53:K53"/>
    <mergeCell ref="M53:N53"/>
    <mergeCell ref="A51:A52"/>
    <mergeCell ref="B51:B52"/>
    <mergeCell ref="C51:C52"/>
    <mergeCell ref="D51:G51"/>
    <mergeCell ref="D52:G52"/>
    <mergeCell ref="H51:H52"/>
    <mergeCell ref="J51:K51"/>
    <mergeCell ref="M51:N51"/>
    <mergeCell ref="M52:N52"/>
    <mergeCell ref="B53:B54"/>
    <mergeCell ref="A53:A54"/>
    <mergeCell ref="C53:C54"/>
    <mergeCell ref="A1:O1"/>
    <mergeCell ref="A2:O2"/>
    <mergeCell ref="B3:C3"/>
    <mergeCell ref="D3:H3"/>
    <mergeCell ref="I3:J3"/>
    <mergeCell ref="K3:L3"/>
    <mergeCell ref="M3:N3"/>
    <mergeCell ref="D35:H35"/>
    <mergeCell ref="K19:L19"/>
    <mergeCell ref="M19:N19"/>
    <mergeCell ref="B20:C20"/>
    <mergeCell ref="D20:H20"/>
    <mergeCell ref="I20:J20"/>
    <mergeCell ref="K20:L20"/>
    <mergeCell ref="M20:N20"/>
    <mergeCell ref="B21:C21"/>
    <mergeCell ref="D21:H21"/>
    <mergeCell ref="I21:J21"/>
    <mergeCell ref="K21:L21"/>
    <mergeCell ref="R42:R43"/>
    <mergeCell ref="P42:P43"/>
    <mergeCell ref="O42:O43"/>
    <mergeCell ref="G42:H42"/>
    <mergeCell ref="D42:D43"/>
    <mergeCell ref="E42:E43"/>
    <mergeCell ref="F42:F43"/>
    <mergeCell ref="Q42:Q43"/>
    <mergeCell ref="M39:N39"/>
    <mergeCell ref="A40:N41"/>
    <mergeCell ref="B42:B43"/>
    <mergeCell ref="C42:C43"/>
    <mergeCell ref="M42:N43"/>
    <mergeCell ref="A42:A43"/>
    <mergeCell ref="K42:L42"/>
    <mergeCell ref="I42:J42"/>
    <mergeCell ref="B71:O71"/>
    <mergeCell ref="M68:N68"/>
    <mergeCell ref="B69:O69"/>
    <mergeCell ref="K65:L65"/>
    <mergeCell ref="A60:N60"/>
    <mergeCell ref="A61:N61"/>
    <mergeCell ref="A64:N64"/>
    <mergeCell ref="M65:N65"/>
    <mergeCell ref="I65:J65"/>
    <mergeCell ref="B70:O70"/>
    <mergeCell ref="D67:G67"/>
    <mergeCell ref="D65:G65"/>
    <mergeCell ref="M67:N67"/>
    <mergeCell ref="K67:L67"/>
    <mergeCell ref="I67:J67"/>
    <mergeCell ref="D66:G66"/>
    <mergeCell ref="I66:J66"/>
    <mergeCell ref="K66:L66"/>
    <mergeCell ref="M66:N66"/>
    <mergeCell ref="M21:N21"/>
    <mergeCell ref="B22:C22"/>
    <mergeCell ref="D22:H22"/>
    <mergeCell ref="I22:J22"/>
    <mergeCell ref="K22:L22"/>
    <mergeCell ref="M22:N22"/>
    <mergeCell ref="B23:C23"/>
    <mergeCell ref="D23:H23"/>
    <mergeCell ref="I23:J23"/>
    <mergeCell ref="K23:L23"/>
    <mergeCell ref="M23:N23"/>
    <mergeCell ref="M24:N24"/>
    <mergeCell ref="B25:C25"/>
    <mergeCell ref="D25:H25"/>
    <mergeCell ref="I25:J25"/>
    <mergeCell ref="K25:L25"/>
    <mergeCell ref="M25:N25"/>
    <mergeCell ref="B26:C26"/>
    <mergeCell ref="D26:H26"/>
    <mergeCell ref="I26:J26"/>
    <mergeCell ref="K26:L26"/>
    <mergeCell ref="M26:N26"/>
    <mergeCell ref="M31:N31"/>
    <mergeCell ref="B28:C28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I32:J32"/>
    <mergeCell ref="K32:L32"/>
    <mergeCell ref="M32:N32"/>
    <mergeCell ref="A13:A39"/>
    <mergeCell ref="B37:C37"/>
    <mergeCell ref="D37:H37"/>
    <mergeCell ref="I37:J37"/>
    <mergeCell ref="K37:L37"/>
    <mergeCell ref="M37:N37"/>
    <mergeCell ref="B38:C38"/>
    <mergeCell ref="D38:H38"/>
    <mergeCell ref="I38:J38"/>
    <mergeCell ref="K38:L38"/>
    <mergeCell ref="M38:N38"/>
    <mergeCell ref="B30:C30"/>
    <mergeCell ref="D30:H30"/>
    <mergeCell ref="I30:J30"/>
    <mergeCell ref="K30:L30"/>
    <mergeCell ref="M30:N30"/>
    <mergeCell ref="B31:C31"/>
    <mergeCell ref="D31:H31"/>
    <mergeCell ref="I31:J31"/>
    <mergeCell ref="M27:N27"/>
    <mergeCell ref="K31:L3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2026-06-19T11:50:31Z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