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16500" yWindow="1395" windowWidth="29040" windowHeight="16440"/>
  </bookViews>
  <sheets>
    <sheet name="Лист1" sheetId="1" r:id="rId1"/>
  </sheets>
  <definedNames>
    <definedName name="_xlnm.Print_Area" localSheetId="0">Лист1!$A$1:$L$107</definedName>
  </definedNames>
  <calcPr calcId="125725"/>
  <extLst>
    <ext uri="{140A7094-0E35-4892-8432-C4D2E57EDEB5}">
      <x15:workbookPr xmlns:x15="http://schemas.microsoft.com/office/spreadsheetml/2010/11/main" chartTrackingRefBase="1"/>
    </ext>
  </extLst>
</workbook>
</file>

<file path=xl/calcChain.xml><?xml version="1.0" encoding="utf-8"?>
<calcChain xmlns="http://schemas.openxmlformats.org/spreadsheetml/2006/main">
  <c r="N32" i="1"/>
  <c r="M100"/>
  <c r="H10"/>
  <c r="K10" s="1"/>
  <c r="L10" s="1"/>
  <c r="H11"/>
  <c r="K11" s="1"/>
  <c r="L11" s="1"/>
  <c r="H12"/>
  <c r="K12" s="1"/>
  <c r="L12" s="1"/>
  <c r="H13"/>
  <c r="K13" s="1"/>
  <c r="L13" s="1"/>
  <c r="H14"/>
  <c r="K14" s="1"/>
  <c r="L14" s="1"/>
  <c r="H15"/>
  <c r="K15" s="1"/>
  <c r="L15" s="1"/>
  <c r="H16"/>
  <c r="K16" s="1"/>
  <c r="L16" s="1"/>
  <c r="H17"/>
  <c r="I17" s="1"/>
  <c r="J17" s="1"/>
  <c r="H18"/>
  <c r="I18" s="1"/>
  <c r="J18" s="1"/>
  <c r="H19"/>
  <c r="I19" s="1"/>
  <c r="J19" s="1"/>
  <c r="H20"/>
  <c r="I20" s="1"/>
  <c r="J20" s="1"/>
  <c r="H21"/>
  <c r="I21" s="1"/>
  <c r="J21" s="1"/>
  <c r="H22"/>
  <c r="K22" s="1"/>
  <c r="L22" s="1"/>
  <c r="H23"/>
  <c r="K23" s="1"/>
  <c r="L23" s="1"/>
  <c r="H24"/>
  <c r="K24" s="1"/>
  <c r="L24" s="1"/>
  <c r="H25"/>
  <c r="K25" s="1"/>
  <c r="L25" s="1"/>
  <c r="H26"/>
  <c r="K26" s="1"/>
  <c r="L26" s="1"/>
  <c r="H27"/>
  <c r="K27" s="1"/>
  <c r="L27" s="1"/>
  <c r="H28"/>
  <c r="K28" s="1"/>
  <c r="L28" s="1"/>
  <c r="H29"/>
  <c r="I29" s="1"/>
  <c r="J29" s="1"/>
  <c r="H30"/>
  <c r="I30" s="1"/>
  <c r="J30" s="1"/>
  <c r="H31"/>
  <c r="I31" s="1"/>
  <c r="J31" s="1"/>
  <c r="H32"/>
  <c r="I32" s="1"/>
  <c r="J32" s="1"/>
  <c r="H33"/>
  <c r="I33" s="1"/>
  <c r="J33" s="1"/>
  <c r="H34"/>
  <c r="K34" s="1"/>
  <c r="L34" s="1"/>
  <c r="H35"/>
  <c r="K35" s="1"/>
  <c r="L35" s="1"/>
  <c r="H36"/>
  <c r="K36" s="1"/>
  <c r="L36" s="1"/>
  <c r="H37"/>
  <c r="K37" s="1"/>
  <c r="L37" s="1"/>
  <c r="H38"/>
  <c r="K38" s="1"/>
  <c r="L38" s="1"/>
  <c r="H39"/>
  <c r="K39" s="1"/>
  <c r="L39" s="1"/>
  <c r="H40"/>
  <c r="K40" s="1"/>
  <c r="L40" s="1"/>
  <c r="H41"/>
  <c r="I41" s="1"/>
  <c r="J41" s="1"/>
  <c r="H42"/>
  <c r="I42" s="1"/>
  <c r="J42" s="1"/>
  <c r="H43"/>
  <c r="I43" s="1"/>
  <c r="J43" s="1"/>
  <c r="H44"/>
  <c r="I44" s="1"/>
  <c r="J44" s="1"/>
  <c r="H45"/>
  <c r="I45" s="1"/>
  <c r="J45" s="1"/>
  <c r="H46"/>
  <c r="K46" s="1"/>
  <c r="L46" s="1"/>
  <c r="H47"/>
  <c r="K47" s="1"/>
  <c r="L47" s="1"/>
  <c r="H48"/>
  <c r="K48" s="1"/>
  <c r="L48" s="1"/>
  <c r="H49"/>
  <c r="K49" s="1"/>
  <c r="L49" s="1"/>
  <c r="H50"/>
  <c r="K50" s="1"/>
  <c r="L50" s="1"/>
  <c r="H51"/>
  <c r="K51" s="1"/>
  <c r="L51" s="1"/>
  <c r="H52"/>
  <c r="K52" s="1"/>
  <c r="L52" s="1"/>
  <c r="H53"/>
  <c r="I53" s="1"/>
  <c r="J53" s="1"/>
  <c r="H54"/>
  <c r="I54" s="1"/>
  <c r="J54" s="1"/>
  <c r="H55"/>
  <c r="I55" s="1"/>
  <c r="J55" s="1"/>
  <c r="H56"/>
  <c r="I56" s="1"/>
  <c r="J56" s="1"/>
  <c r="H57"/>
  <c r="I57" s="1"/>
  <c r="J57" s="1"/>
  <c r="H58"/>
  <c r="K58" s="1"/>
  <c r="L58" s="1"/>
  <c r="H59"/>
  <c r="K59" s="1"/>
  <c r="L59" s="1"/>
  <c r="H60"/>
  <c r="K60" s="1"/>
  <c r="L60" s="1"/>
  <c r="H61"/>
  <c r="K61" s="1"/>
  <c r="L61" s="1"/>
  <c r="H62"/>
  <c r="K62" s="1"/>
  <c r="L62" s="1"/>
  <c r="H63"/>
  <c r="K63" s="1"/>
  <c r="L63" s="1"/>
  <c r="H64"/>
  <c r="K64" s="1"/>
  <c r="L64" s="1"/>
  <c r="H65"/>
  <c r="I65" s="1"/>
  <c r="J65" s="1"/>
  <c r="H66"/>
  <c r="I66" s="1"/>
  <c r="J66" s="1"/>
  <c r="H67"/>
  <c r="I67" s="1"/>
  <c r="J67" s="1"/>
  <c r="H68"/>
  <c r="I68" s="1"/>
  <c r="J68" s="1"/>
  <c r="H69"/>
  <c r="I69" s="1"/>
  <c r="J69" s="1"/>
  <c r="H70"/>
  <c r="K70" s="1"/>
  <c r="L70" s="1"/>
  <c r="H71"/>
  <c r="K71" s="1"/>
  <c r="L71" s="1"/>
  <c r="H72"/>
  <c r="K72" s="1"/>
  <c r="L72" s="1"/>
  <c r="H73"/>
  <c r="K73" s="1"/>
  <c r="L73" s="1"/>
  <c r="H74"/>
  <c r="K74" s="1"/>
  <c r="L74" s="1"/>
  <c r="H75"/>
  <c r="K75" s="1"/>
  <c r="L75" s="1"/>
  <c r="H76"/>
  <c r="K76" s="1"/>
  <c r="L76" s="1"/>
  <c r="H77"/>
  <c r="I77" s="1"/>
  <c r="J77" s="1"/>
  <c r="H78"/>
  <c r="I78" s="1"/>
  <c r="J78" s="1"/>
  <c r="H79"/>
  <c r="I79" s="1"/>
  <c r="J79" s="1"/>
  <c r="H80"/>
  <c r="I80" s="1"/>
  <c r="J80" s="1"/>
  <c r="H81"/>
  <c r="I81" s="1"/>
  <c r="J81" s="1"/>
  <c r="H82"/>
  <c r="K82" s="1"/>
  <c r="L82" s="1"/>
  <c r="H83"/>
  <c r="K83" s="1"/>
  <c r="L83" s="1"/>
  <c r="H84"/>
  <c r="K84" s="1"/>
  <c r="L84" s="1"/>
  <c r="H85"/>
  <c r="K85" s="1"/>
  <c r="L85" s="1"/>
  <c r="H86"/>
  <c r="K86" s="1"/>
  <c r="L86" s="1"/>
  <c r="H87"/>
  <c r="K87" s="1"/>
  <c r="L87" s="1"/>
  <c r="H88"/>
  <c r="K88" s="1"/>
  <c r="L88" s="1"/>
  <c r="H89"/>
  <c r="I89" s="1"/>
  <c r="J89" s="1"/>
  <c r="H90"/>
  <c r="I90" s="1"/>
  <c r="J90" s="1"/>
  <c r="H91"/>
  <c r="I91" s="1"/>
  <c r="J91" s="1"/>
  <c r="H92"/>
  <c r="I92" s="1"/>
  <c r="J92" s="1"/>
  <c r="H93"/>
  <c r="I93" s="1"/>
  <c r="J93" s="1"/>
  <c r="H94"/>
  <c r="K94" s="1"/>
  <c r="L94" s="1"/>
  <c r="H95"/>
  <c r="K95" s="1"/>
  <c r="L95" s="1"/>
  <c r="H96"/>
  <c r="K96" s="1"/>
  <c r="L96" s="1"/>
  <c r="H97"/>
  <c r="K97" s="1"/>
  <c r="L97" s="1"/>
  <c r="H98"/>
  <c r="K98" s="1"/>
  <c r="L98" s="1"/>
  <c r="H99"/>
  <c r="K99" s="1"/>
  <c r="L99" s="1"/>
  <c r="H9"/>
  <c r="K9" s="1"/>
  <c r="L9" s="1"/>
  <c r="I94" l="1"/>
  <c r="J94" s="1"/>
  <c r="I82"/>
  <c r="J82" s="1"/>
  <c r="I70"/>
  <c r="J70" s="1"/>
  <c r="I58"/>
  <c r="J58" s="1"/>
  <c r="I46"/>
  <c r="J46" s="1"/>
  <c r="I34"/>
  <c r="J34" s="1"/>
  <c r="I22"/>
  <c r="J22" s="1"/>
  <c r="I10"/>
  <c r="J10" s="1"/>
  <c r="I95"/>
  <c r="J95" s="1"/>
  <c r="I83"/>
  <c r="J83" s="1"/>
  <c r="I71"/>
  <c r="J71" s="1"/>
  <c r="I59"/>
  <c r="J59" s="1"/>
  <c r="I47"/>
  <c r="J47" s="1"/>
  <c r="I35"/>
  <c r="J35" s="1"/>
  <c r="I23"/>
  <c r="J23" s="1"/>
  <c r="I11"/>
  <c r="J11" s="1"/>
  <c r="K89"/>
  <c r="L89" s="1"/>
  <c r="K77"/>
  <c r="L77" s="1"/>
  <c r="K65"/>
  <c r="L65" s="1"/>
  <c r="K53"/>
  <c r="L53" s="1"/>
  <c r="K41"/>
  <c r="L41" s="1"/>
  <c r="K29"/>
  <c r="L29" s="1"/>
  <c r="K17"/>
  <c r="L17" s="1"/>
  <c r="I96"/>
  <c r="J96" s="1"/>
  <c r="I84"/>
  <c r="J84" s="1"/>
  <c r="I72"/>
  <c r="J72" s="1"/>
  <c r="I60"/>
  <c r="J60" s="1"/>
  <c r="I48"/>
  <c r="J48" s="1"/>
  <c r="I36"/>
  <c r="J36" s="1"/>
  <c r="I24"/>
  <c r="J24" s="1"/>
  <c r="I12"/>
  <c r="J12" s="1"/>
  <c r="I97"/>
  <c r="J97" s="1"/>
  <c r="I85"/>
  <c r="J85" s="1"/>
  <c r="I73"/>
  <c r="J73" s="1"/>
  <c r="I61"/>
  <c r="J61" s="1"/>
  <c r="I49"/>
  <c r="J49" s="1"/>
  <c r="I37"/>
  <c r="J37" s="1"/>
  <c r="I25"/>
  <c r="J25" s="1"/>
  <c r="I13"/>
  <c r="J13" s="1"/>
  <c r="K90"/>
  <c r="L90" s="1"/>
  <c r="K78"/>
  <c r="L78" s="1"/>
  <c r="K66"/>
  <c r="L66" s="1"/>
  <c r="K54"/>
  <c r="L54" s="1"/>
  <c r="K42"/>
  <c r="L42" s="1"/>
  <c r="K30"/>
  <c r="L30" s="1"/>
  <c r="K18"/>
  <c r="L18" s="1"/>
  <c r="I98"/>
  <c r="J98" s="1"/>
  <c r="I86"/>
  <c r="J86" s="1"/>
  <c r="I74"/>
  <c r="J74" s="1"/>
  <c r="I62"/>
  <c r="J62" s="1"/>
  <c r="I50"/>
  <c r="J50" s="1"/>
  <c r="I38"/>
  <c r="J38" s="1"/>
  <c r="I26"/>
  <c r="J26" s="1"/>
  <c r="I14"/>
  <c r="J14" s="1"/>
  <c r="I99"/>
  <c r="J99" s="1"/>
  <c r="I87"/>
  <c r="J87" s="1"/>
  <c r="I75"/>
  <c r="J75" s="1"/>
  <c r="I63"/>
  <c r="J63" s="1"/>
  <c r="I51"/>
  <c r="J51" s="1"/>
  <c r="I39"/>
  <c r="J39" s="1"/>
  <c r="I27"/>
  <c r="J27" s="1"/>
  <c r="I15"/>
  <c r="J15" s="1"/>
  <c r="K91"/>
  <c r="L91" s="1"/>
  <c r="K79"/>
  <c r="L79" s="1"/>
  <c r="K67"/>
  <c r="L67" s="1"/>
  <c r="K55"/>
  <c r="L55" s="1"/>
  <c r="K43"/>
  <c r="L43" s="1"/>
  <c r="K31"/>
  <c r="L31" s="1"/>
  <c r="K19"/>
  <c r="L19" s="1"/>
  <c r="I9"/>
  <c r="J9" s="1"/>
  <c r="I88"/>
  <c r="J88" s="1"/>
  <c r="I76"/>
  <c r="J76" s="1"/>
  <c r="I64"/>
  <c r="J64" s="1"/>
  <c r="I52"/>
  <c r="J52" s="1"/>
  <c r="I40"/>
  <c r="J40" s="1"/>
  <c r="I28"/>
  <c r="J28" s="1"/>
  <c r="I16"/>
  <c r="J16" s="1"/>
  <c r="K92"/>
  <c r="L92" s="1"/>
  <c r="K80"/>
  <c r="L80" s="1"/>
  <c r="K68"/>
  <c r="L68" s="1"/>
  <c r="K56"/>
  <c r="L56" s="1"/>
  <c r="K44"/>
  <c r="L44" s="1"/>
  <c r="K32"/>
  <c r="L32" s="1"/>
  <c r="K20"/>
  <c r="L20" s="1"/>
  <c r="K93"/>
  <c r="L93" s="1"/>
  <c r="K81"/>
  <c r="L81" s="1"/>
  <c r="K69"/>
  <c r="L69" s="1"/>
  <c r="K57"/>
  <c r="L57" s="1"/>
  <c r="K45"/>
  <c r="L45" s="1"/>
  <c r="K33"/>
  <c r="L33" s="1"/>
  <c r="K21"/>
  <c r="L21" s="1"/>
  <c r="L100" l="1"/>
  <c r="J101" s="1"/>
</calcChain>
</file>

<file path=xl/sharedStrings.xml><?xml version="1.0" encoding="utf-8"?>
<sst xmlns="http://schemas.openxmlformats.org/spreadsheetml/2006/main" count="305" uniqueCount="213">
  <si>
    <t xml:space="preserve"> </t>
  </si>
  <si>
    <t xml:space="preserve">Обоснование начальных цен единиц товара, услуги (работы), начальной суммы цен, максимального значения цены контракта           </t>
  </si>
  <si>
    <t>Характеристики объекта закупки</t>
  </si>
  <si>
    <t xml:space="preserve">Расчет НМЦЕ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</si>
  <si>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</si>
  <si>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</si>
  <si>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Единица измерения</t>
  </si>
  <si>
    <t>Кол-во</t>
  </si>
  <si>
    <t>Среднее квадратичное отклонение</t>
  </si>
  <si>
    <t>Коэффициент вариации (%)</t>
  </si>
  <si>
    <t>Начальная цена единицы</t>
  </si>
  <si>
    <t>Цена (руб.)</t>
  </si>
  <si>
    <t>Итого:</t>
  </si>
  <si>
    <t>(должность)</t>
  </si>
  <si>
    <t>(подпись/расшифровка подписи)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</si>
  <si>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</si>
  <si>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</si>
  <si>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</si>
  <si>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</si>
  <si>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</si>
  <si>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</si>
  <si>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</si>
  <si>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</si>
  <si>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</si>
  <si>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</si>
  <si>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</si>
  <si>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</si>
  <si>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</si>
  <si>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</si>
  <si>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</si>
  <si>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</si>
  <si>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</si>
  <si>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</si>
  <si>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</si>
  <si>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</si>
  <si>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</si>
  <si>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</si>
  <si>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</si>
  <si>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</si>
  <si>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</si>
  <si>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</si>
  <si>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</si>
  <si>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</si>
  <si>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</si>
  <si>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</si>
  <si>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</si>
  <si>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</si>
  <si>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</si>
  <si>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</si>
  <si>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</si>
  <si>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</si>
  <si>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</si>
  <si>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</si>
  <si>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</si>
  <si>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</si>
  <si>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</si>
  <si>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</si>
  <si>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</si>
  <si>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</si>
  <si>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</si>
  <si>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</si>
  <si>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</si>
  <si>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</si>
  <si>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РАСЧЕТ НМЦЕ</t>
  </si>
  <si>
    <t>Используемый метод определения НМЦЕ с обоснованием</t>
  </si>
  <si>
    <t>Средняя цена (руб.)</t>
  </si>
  <si>
    <t xml:space="preserve">Максимальное значение цены контракта составляет 600 000,00 рублей. </t>
  </si>
  <si>
    <t>Снятие - установка 1 колеса
( одинарные колеса) 16 RC</t>
  </si>
  <si>
    <t>Снятие - установка 1 колеса
( одинарные колеса) 17.5 R</t>
  </si>
  <si>
    <t>Снятие - установка 1 колеса
( одинарные колеса) 19.5 R</t>
  </si>
  <si>
    <t>Снятие - установка 1 колеса
( одинарные колеса) 22.5 R</t>
  </si>
  <si>
    <t>Снятие - установка 1 колеса
( одинарные колеса) 24.5 R</t>
  </si>
  <si>
    <t xml:space="preserve">Снятие - установка 1 колеса
(Диски на кольцах) </t>
  </si>
  <si>
    <t>Снятие - установка двух спаренных колес
( на гайках без футорок) 16 RC</t>
  </si>
  <si>
    <t>Снятие - установка двух спаренных колес
( на гайках без футорок) 17.5 R</t>
  </si>
  <si>
    <t>Снятие - установка двух спаренных колес
( на гайках без футорок) 19.5 R</t>
  </si>
  <si>
    <t xml:space="preserve">Снятие - установка двух спаренных колес
(Диски на кольцах) </t>
  </si>
  <si>
    <t>Снятие - установка двух спаренных колес
( на гайках без футорок) 22.5 R</t>
  </si>
  <si>
    <t>Снятие - установка двух спаренных колес
( на гайках без футорок) 24.5 R</t>
  </si>
  <si>
    <t xml:space="preserve">Снятие - установка 1 колеса
( колесо на клиньях) 22.5 R
</t>
  </si>
  <si>
    <t>Снятие - установка 1 колеса
( колесо на клиньях) 24.5 R</t>
  </si>
  <si>
    <t>Снятие - установка 1 колеса
(Диски на кольцах)</t>
  </si>
  <si>
    <t xml:space="preserve">Снятие - установка двух спаренных колес
( 1 колесо на клиньях ) 22.5 R
</t>
  </si>
  <si>
    <t xml:space="preserve">Снятие - установка двух спаренных колес
( 1 колесо на клиньях ) 24.5 R
</t>
  </si>
  <si>
    <t xml:space="preserve">Снятие - установка двух спаренных колес
( 1 колесо на клиньях ) (Диски на кольцах)
</t>
  </si>
  <si>
    <t xml:space="preserve">Монтаж - демонтаж шины на обод
( с накачкой) 16 RC
</t>
  </si>
  <si>
    <t xml:space="preserve">Монтаж - демонтаж шины на обод
( с накачкой) 17.5 R
</t>
  </si>
  <si>
    <t xml:space="preserve">Монтаж - демонтаж шины на обод
( с накачкой) 19.5 R
</t>
  </si>
  <si>
    <t xml:space="preserve">Монтаж - демонтаж шины на обод
( с накачкой) 22.5 R
</t>
  </si>
  <si>
    <t xml:space="preserve">Монтаж - демонтаж шины на обод
( с накачкой) 24.5 R
</t>
  </si>
  <si>
    <t xml:space="preserve">Монтаж - демонтаж шины на обод
( с накачкой) (Диски на кольцах)
</t>
  </si>
  <si>
    <t>Монтаж поркышки на обод 16 RC</t>
  </si>
  <si>
    <t>Монтаж поркышки на обод 17.5 R</t>
  </si>
  <si>
    <t>Монтаж поркышки на обод 19.5 R</t>
  </si>
  <si>
    <t>Монтаж поркышки на обод 22.5 R</t>
  </si>
  <si>
    <t>Монтаж поркышки на обод 24.5 R</t>
  </si>
  <si>
    <t>Монтаж поркышки на обод (Диски на кольцах)</t>
  </si>
  <si>
    <t>Демонтаж покрышки с обода 16 RC</t>
  </si>
  <si>
    <t>Демонтаж покрышки с обода 17.5 R</t>
  </si>
  <si>
    <t>Демонтаж покрышки с обода 19.5 R</t>
  </si>
  <si>
    <t>Демонтаж покрышки с обода 22.5 R</t>
  </si>
  <si>
    <t>Демонтаж покрышки с обода 24.5 R</t>
  </si>
  <si>
    <t>Демонтаж покрышки с обода (Диски на кольцах)</t>
  </si>
  <si>
    <t>Снятие + установка запаски 16 RC</t>
  </si>
  <si>
    <t>Снятие + установка запаски 17.5 R</t>
  </si>
  <si>
    <t>Снятие + установка запаски 19.5 R</t>
  </si>
  <si>
    <t>Снятие + установка запаски 22.5 R</t>
  </si>
  <si>
    <t>Снятие + установка запаски 24.5 R</t>
  </si>
  <si>
    <t>Снятие + установка запаски (Диски на кольцах)</t>
  </si>
  <si>
    <t xml:space="preserve">Установка вентиля на бескамерный диск
( стоимость с вентилем ) 16 RC
</t>
  </si>
  <si>
    <t xml:space="preserve">Установка вентиля на бескамерный диск
( стоимость с вентилем ) 17.5 R
</t>
  </si>
  <si>
    <t xml:space="preserve">Установка вентиля на бескамерный диск
( стоимость с вентилем ) 19.5 R
</t>
  </si>
  <si>
    <t xml:space="preserve">Установка вентиля на бескамерный диск
( стоимость с вентилем ) 22.5 R
</t>
  </si>
  <si>
    <t xml:space="preserve">Установка вентиля на бескамерный диск
( стоимость с вентилем ) 24.5 R
</t>
  </si>
  <si>
    <t xml:space="preserve">Балансировка колеса в сборе
( производится  новыми грузами и грузами б/у) 16 RC
</t>
  </si>
  <si>
    <t xml:space="preserve">Балансировка колеса в сборе
( производится  новыми грузами и грузами б/у) 17.5 R
</t>
  </si>
  <si>
    <t xml:space="preserve">Балансировка колеса в сборе
( производится  новыми грузами и грузами б/у) 19.5 R
</t>
  </si>
  <si>
    <t xml:space="preserve">Балансировка колеса в сборе
( производится  новыми грузами и грузами б/у) 22.5 R
</t>
  </si>
  <si>
    <t xml:space="preserve">Балансировка колеса в сборе
( производится  новыми грузами и грузами б/у) 24.5 R
</t>
  </si>
  <si>
    <t xml:space="preserve">Балансировка колеса в сборе
( производится  новыми грузами и грузами б/у) (Диски на кольцах)
</t>
  </si>
  <si>
    <t>Ремонт камеры 16 RC</t>
  </si>
  <si>
    <t>Ремонт камеры 17.5 R</t>
  </si>
  <si>
    <t>Ремонт камеры 19.5 R</t>
  </si>
  <si>
    <t>Ремонт камеры (Диски на кольцах)</t>
  </si>
  <si>
    <t xml:space="preserve">Корректировка давления
( подкачка одного колеса) 16 RC
</t>
  </si>
  <si>
    <t xml:space="preserve">Корректировка давления
( подкачка одного колеса) 17.5 R
</t>
  </si>
  <si>
    <t xml:space="preserve">Корректировка давления
( подкачка одного колеса) 19.5 R
</t>
  </si>
  <si>
    <t xml:space="preserve">Корректировка давления
( подкачка одного колеса) 22.5 R
</t>
  </si>
  <si>
    <t xml:space="preserve">Корректировка давления
( подкачка одного колеса) 24.5 R
</t>
  </si>
  <si>
    <t xml:space="preserve">Корректировка давления
( подкачка одного колеса) (Диски на кольцах)
</t>
  </si>
  <si>
    <t>Нарезка протектора</t>
  </si>
  <si>
    <t>Зачистка диска от грязи и коррозии</t>
  </si>
  <si>
    <t>Утилизация покрышки</t>
  </si>
  <si>
    <t>Ремонт шины с учётом стоимости материалов</t>
  </si>
  <si>
    <t>Промазка герметиком</t>
  </si>
  <si>
    <t>Диагностика колеса на прокол</t>
  </si>
  <si>
    <t>Погрузка/разгрузка колеса</t>
  </si>
  <si>
    <t>Снятие-установка Спецтехника 14.00-24</t>
  </si>
  <si>
    <t>Снятие-установка Спецтехника 14.00-24 (камерное)</t>
  </si>
  <si>
    <t>Снятие-установка Спецтехника R 25</t>
  </si>
  <si>
    <t>Снятие-установка Спецтехника R 25 (камерное)</t>
  </si>
  <si>
    <t>Снятие-установка Спецтехника R 33</t>
  </si>
  <si>
    <t>Снятие-установка Спецтехника "BOBCAT"</t>
  </si>
  <si>
    <t>Снятие-установка Спецтехника Погрузчик</t>
  </si>
  <si>
    <t>Снятие-установка Спецтехника 16.9-24</t>
  </si>
  <si>
    <t>Снятие-установка Спецтехника Беларусь</t>
  </si>
  <si>
    <t>Снятие-установка Спецтехника 12.5-18</t>
  </si>
  <si>
    <t>Демонтаж-монтаж Спецтехника 14.00-24</t>
  </si>
  <si>
    <t>Демонтаж-монтаж Спецтехника 14.00-24 (камерное)</t>
  </si>
  <si>
    <t>Демонтаж-монтаж Спецтехника R 25</t>
  </si>
  <si>
    <t>Демонтаж-монтаж Спецтехника R 25 (камерное)</t>
  </si>
  <si>
    <t>Демонтаж-монтаж Спецтехника R 33</t>
  </si>
  <si>
    <t>Демонтаж-монтаж Спецтехника "BOBCAT"</t>
  </si>
  <si>
    <t>Демонтаж-монтаж Спецтехника Погрузчик</t>
  </si>
  <si>
    <t>Демонтаж-монтаж Спецтехника 16.9-24</t>
  </si>
  <si>
    <t>Демонтаж-монтаж Спецтехника Беларусь</t>
  </si>
  <si>
    <t>Демонтаж-монтаж Спецтехника 12.5-18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</si>
  <si>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</si>
  <si>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</si>
  <si>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</si>
  <si>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</si>
  <si>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</si>
  <si>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</si>
  <si>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</si>
  <si>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</si>
  <si>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</si>
  <si>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</si>
  <si>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</si>
  <si>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</si>
  <si>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</si>
  <si>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</si>
  <si>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</si>
  <si>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</si>
  <si>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</si>
  <si>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</si>
  <si>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</si>
  <si>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</si>
  <si>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</si>
  <si>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</si>
  <si>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</si>
  <si>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</si>
  <si>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</si>
  <si>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</si>
  <si>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</si>
  <si>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</si>
  <si>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</si>
  <si>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</si>
  <si>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</si>
  <si>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</si>
  <si>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</si>
  <si>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</si>
  <si>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</si>
  <si>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</si>
  <si>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</si>
  <si>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</si>
  <si>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</si>
  <si>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</si>
  <si>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</si>
  <si>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</si>
  <si>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</si>
  <si>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Поставщик 1 КП</t>
  </si>
  <si>
    <t xml:space="preserve">Поставщик 2 КП </t>
  </si>
  <si>
    <t xml:space="preserve">Поставщик 3 </t>
  </si>
  <si>
    <t>/ Иванова М. В.</t>
  </si>
  <si>
    <t>Дата подготовки обоснования НМЦЕ:   15.06.2026</t>
  </si>
  <si>
    <t>Специалист  отдела закупок:</t>
  </si>
  <si>
    <t>Средняя арифмети-ческая цена за единицу - &lt;ц&gt;</t>
  </si>
  <si>
    <t>усл. ед</t>
  </si>
  <si>
    <t xml:space="preserve">На основании проведенного анализа рынка и расчетов, начальная сумма цен единиц товара, услуги (работы) составляет: </t>
  </si>
  <si>
    <t>рублей</t>
  </si>
  <si>
    <t>Характеристики объекта закупки указаны в описании объекта закупки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</si>
  <si>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</si>
  <si>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Вулканизация покрышки с  порезом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</si>
</sst>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7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1.5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72"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/>
    <xf numFmtId="2" fontId="1" fillId="0" borderId="0" xfId="0" applyNumberFormat="1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2" fontId="7" fillId="0" borderId="0" xfId="0" applyNumberFormat="1" applyFont="1" applyFill="1" applyBorder="1"/>
    <xf numFmtId="164" fontId="7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/>
    </xf>
    <xf numFmtId="0" fontId="11" fillId="0" borderId="0" xfId="0" applyFont="1" applyFill="1" applyBorder="1"/>
    <xf numFmtId="2" fontId="11" fillId="0" borderId="0" xfId="0" applyNumberFormat="1" applyFont="1" applyFill="1" applyBorder="1"/>
    <xf numFmtId="0" fontId="9" fillId="0" borderId="2" xfId="0" applyFont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vertical="top" wrapText="1"/>
    </xf>
    <xf numFmtId="2" fontId="7" fillId="0" borderId="2" xfId="0" applyNumberFormat="1" applyFont="1" applyFill="1" applyBorder="1" applyAlignment="1">
      <alignment vertical="top"/>
    </xf>
    <xf numFmtId="0" fontId="7" fillId="0" borderId="0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 wrapText="1"/>
    </xf>
    <xf numFmtId="2" fontId="7" fillId="0" borderId="6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vertical="top" wrapText="1"/>
    </xf>
    <xf numFmtId="0" fontId="12" fillId="0" borderId="0" xfId="0" applyFont="1" applyFill="1" applyBorder="1"/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wrapText="1"/>
    </xf>
    <xf numFmtId="0" fontId="15" fillId="0" borderId="2" xfId="0" applyFont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wrapText="1"/>
    </xf>
    <xf numFmtId="0" fontId="5" fillId="0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 wrapText="1"/>
    </xf>
    <xf numFmtId="2" fontId="1" fillId="0" borderId="15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top" wrapText="1"/>
    </xf>
    <xf numFmtId="0" fontId="7" fillId="0" borderId="14" xfId="0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2" fillId="0" borderId="0" xfId="0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 wrapText="1"/>
    </xf>
    <xf numFmtId="4" fontId="10" fillId="0" borderId="2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180975</xdr:colOff>
      <xdr:row>7</xdr:row>
      <xdr:rowOff>200025</xdr:rowOff>
    </xdr:from>
    <xdr:to>
      <xdr:col>8</xdr:col>
      <xdr:colOff>1019175</xdr:colOff>
      <xdr:row>7</xdr:row>
      <xdr:rowOff>542925</xdr:rowOff>
    </xdr:to>
    <xdr:pic>
      <xdr:nvPicPr>
        <xdr:cNvPr id="6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62800" y="4219575"/>
          <a:ext cx="838200" cy="3429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180976</xdr:colOff>
      <xdr:row>7</xdr:row>
      <xdr:rowOff>152399</xdr:rowOff>
    </xdr:from>
    <xdr:to>
      <xdr:col>10</xdr:col>
      <xdr:colOff>0</xdr:colOff>
      <xdr:row>7</xdr:row>
      <xdr:rowOff>457200</xdr:rowOff>
    </xdr:to>
    <xdr:pic>
      <xdr:nvPicPr>
        <xdr:cNvPr id="7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19976" y="4086224"/>
          <a:ext cx="933449" cy="304801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1809751</xdr:colOff>
      <xdr:row>5</xdr:row>
      <xdr:rowOff>162663</xdr:rowOff>
    </xdr:from>
    <xdr:to>
      <xdr:col>4</xdr:col>
      <xdr:colOff>114301</xdr:colOff>
      <xdr:row>5</xdr:row>
      <xdr:rowOff>638175</xdr:rowOff>
    </xdr:to>
    <xdr:pic>
      <xdr:nvPicPr>
        <xdr:cNvPr id="8" name="Рисунок 7">
          <a:extLst>
            <a:ext uri="{FF2B5EF4-FFF2-40B4-BE49-F238E27FC236}">
              <a16:creationId xmlns="" xmlns:a16="http://schemas.microsoft.com/office/drawing/2014/main" id="{F3A1EB60-7F64-4154-9B33-3201BF60103D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28826" y="2115288"/>
          <a:ext cx="1390650" cy="475512"/>
        </a:xfrm>
        <a:prstGeom prst="rect">
          <a:avLst/>
        </a:prstGeom>
      </xdr:spPr>
    </xdr:pic>
    <xdr:clientData/>
  </xdr:twoCellAnchor>
  <xdr:twoCellAnchor editAs="oneCell">
    <xdr:from>
      <xdr:col>11</xdr:col>
      <xdr:colOff>26895</xdr:colOff>
      <xdr:row>7</xdr:row>
      <xdr:rowOff>29135</xdr:rowOff>
    </xdr:from>
    <xdr:to>
      <xdr:col>11</xdr:col>
      <xdr:colOff>1190625</xdr:colOff>
      <xdr:row>7</xdr:row>
      <xdr:rowOff>473513</xdr:rowOff>
    </xdr:to>
    <xdr:pic>
      <xdr:nvPicPr>
        <xdr:cNvPr id="9" name="Рисунок 8">
          <a:extLst>
            <a:ext uri="{FF2B5EF4-FFF2-40B4-BE49-F238E27FC236}">
              <a16:creationId xmlns="" xmlns:a16="http://schemas.microsoft.com/office/drawing/2014/main" id="{BC86DCBF-609A-456F-8C12-79FA3DF22AD4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513920" y="4124885"/>
          <a:ext cx="1163730" cy="4443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09"/>
  <sheetViews>
    <sheetView tabSelected="1" view="pageBreakPreview" topLeftCell="A64" zoomScaleNormal="70" zoomScaleSheetLayoutView="100" workbookViewId="0">
      <selection activeCell="B77" sqref="B77"/>
    </sheetView>
  </sheetViews>
  <sheetFormatPr defaultColWidth="9" defaultRowHeight="15.75"/>
  <cols>
    <col min="1" max="1" width="3.28515625" style="2" customWidth="1"/>
    <col min="2" max="2" width="32.42578125" style="38" customWidth="1"/>
    <col min="3" max="3" width="6.5703125" style="14" customWidth="1"/>
    <col min="4" max="4" width="7.28515625" style="2" customWidth="1"/>
    <col min="5" max="7" width="14.140625" style="19" customWidth="1"/>
    <col min="8" max="8" width="16.7109375" style="6" customWidth="1"/>
    <col min="9" max="10" width="16.7109375" style="19" customWidth="1"/>
    <col min="11" max="11" width="15.140625" style="19" customWidth="1"/>
    <col min="12" max="12" width="19.42578125" style="18" customWidth="1"/>
    <col min="13" max="13" width="15.42578125" style="66" customWidth="1"/>
    <col min="14" max="982" width="9.140625" style="2" customWidth="1"/>
    <col min="983" max="16384" width="9" style="2"/>
  </cols>
  <sheetData>
    <row r="1" spans="1:13" ht="35.25" customHeight="1">
      <c r="A1" s="50" t="s">
        <v>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ht="15" customHeight="1">
      <c r="A2" s="1"/>
      <c r="B2" s="35"/>
      <c r="C2" s="13"/>
      <c r="D2" s="1"/>
      <c r="E2" s="15"/>
      <c r="F2" s="15"/>
      <c r="G2" s="15"/>
      <c r="H2" s="3"/>
      <c r="I2" s="15"/>
      <c r="J2" s="15"/>
      <c r="K2" s="15"/>
    </row>
    <row r="3" spans="1:13" ht="22.5" customHeight="1">
      <c r="A3" s="40" t="s">
        <v>2</v>
      </c>
      <c r="B3" s="40"/>
      <c r="C3" s="51" t="s">
        <v>210</v>
      </c>
      <c r="D3" s="52"/>
      <c r="E3" s="52"/>
      <c r="F3" s="52"/>
      <c r="G3" s="52"/>
      <c r="H3" s="52"/>
      <c r="I3" s="52"/>
      <c r="J3" s="52"/>
      <c r="K3" s="52"/>
      <c r="L3" s="52"/>
    </row>
    <row r="4" spans="1:13" ht="48" customHeight="1">
      <c r="A4" s="40" t="s">
        <v>64</v>
      </c>
      <c r="B4" s="40"/>
      <c r="C4" s="51" t="s">
        <v>211</v>
      </c>
      <c r="D4" s="52"/>
      <c r="E4" s="52"/>
      <c r="F4" s="52"/>
      <c r="G4" s="52"/>
      <c r="H4" s="52"/>
      <c r="I4" s="52"/>
      <c r="J4" s="52"/>
      <c r="K4" s="52"/>
      <c r="L4" s="52"/>
    </row>
    <row r="5" spans="1:13" ht="33" customHeight="1">
      <c r="A5" s="46" t="s">
        <v>63</v>
      </c>
      <c r="B5" s="47"/>
      <c r="C5" s="48"/>
      <c r="D5" s="48"/>
      <c r="E5" s="48"/>
      <c r="F5" s="48"/>
      <c r="G5" s="48"/>
      <c r="H5" s="48"/>
      <c r="I5" s="48"/>
      <c r="J5" s="48"/>
      <c r="K5" s="48"/>
      <c r="L5" s="49"/>
    </row>
    <row r="6" spans="1:13" ht="108.75" customHeight="1">
      <c r="A6" s="39" t="s">
        <v>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3" ht="60" customHeight="1">
      <c r="A7" s="40" t="s">
        <v>4</v>
      </c>
      <c r="B7" s="41" t="s">
        <v>5</v>
      </c>
      <c r="C7" s="40" t="s">
        <v>6</v>
      </c>
      <c r="D7" s="42" t="s">
        <v>7</v>
      </c>
      <c r="E7" s="16" t="s">
        <v>200</v>
      </c>
      <c r="F7" s="16" t="s">
        <v>201</v>
      </c>
      <c r="G7" s="16" t="s">
        <v>202</v>
      </c>
      <c r="H7" s="44" t="s">
        <v>206</v>
      </c>
      <c r="I7" s="22" t="s">
        <v>8</v>
      </c>
      <c r="J7" s="22" t="s">
        <v>9</v>
      </c>
      <c r="K7" s="43" t="s">
        <v>65</v>
      </c>
      <c r="L7" s="28" t="s">
        <v>10</v>
      </c>
    </row>
    <row r="8" spans="1:13" ht="51.75" customHeight="1">
      <c r="A8" s="40"/>
      <c r="B8" s="41"/>
      <c r="C8" s="40"/>
      <c r="D8" s="42"/>
      <c r="E8" s="16" t="s">
        <v>11</v>
      </c>
      <c r="F8" s="16" t="s">
        <v>11</v>
      </c>
      <c r="G8" s="16" t="s">
        <v>11</v>
      </c>
      <c r="H8" s="45"/>
      <c r="I8" s="23"/>
      <c r="J8" s="23"/>
      <c r="K8" s="43"/>
      <c r="L8" s="24"/>
    </row>
    <row r="9" spans="1:13" ht="38.25" customHeight="1">
      <c r="A9" s="4" t="s">
        <v>15</v>
      </c>
      <c r="B9" s="69" t="s">
        <v>67</v>
      </c>
      <c r="C9" s="20" t="s">
        <v>207</v>
      </c>
      <c r="D9" s="5">
        <v>1</v>
      </c>
      <c r="E9" s="17">
        <v>372</v>
      </c>
      <c r="F9" s="17">
        <v>360</v>
      </c>
      <c r="G9" s="17">
        <v>350</v>
      </c>
      <c r="H9" s="21">
        <f>ROUND(AVERAGE(E9:G9),3)</f>
        <v>360.66699999999997</v>
      </c>
      <c r="I9" s="21">
        <f t="shared" ref="I9:I72" si="0">SQRT(((SUM((POWER(G9-H9,2)),(POWER(F9-H9,2)),(POWER(E9-H9,2)))/(COLUMNS(E9:G9)-1))))</f>
        <v>11.015141102137548</v>
      </c>
      <c r="J9" s="21">
        <f t="shared" ref="J9" si="1">I9/H9*100</f>
        <v>3.0541028433811657</v>
      </c>
      <c r="K9" s="21">
        <f>H9</f>
        <v>360.66699999999997</v>
      </c>
      <c r="L9" s="21">
        <f>K9*D9</f>
        <v>360.66699999999997</v>
      </c>
      <c r="M9" s="67">
        <v>360.67</v>
      </c>
    </row>
    <row r="10" spans="1:13" ht="38.25" customHeight="1">
      <c r="A10" s="4" t="s">
        <v>16</v>
      </c>
      <c r="B10" s="69" t="s">
        <v>68</v>
      </c>
      <c r="C10" s="20" t="s">
        <v>207</v>
      </c>
      <c r="D10" s="5">
        <v>1</v>
      </c>
      <c r="E10" s="17">
        <v>495.00000000000006</v>
      </c>
      <c r="F10" s="17">
        <v>480</v>
      </c>
      <c r="G10" s="17">
        <v>400</v>
      </c>
      <c r="H10" s="21">
        <f t="shared" ref="H10:H73" si="2">ROUND(AVERAGE(E10:G10),3)</f>
        <v>458.33300000000003</v>
      </c>
      <c r="I10" s="21">
        <f t="shared" si="0"/>
        <v>51.071844821780246</v>
      </c>
      <c r="J10" s="21">
        <f t="shared" ref="J10:J73" si="3">I10/H10*100</f>
        <v>11.142956065083737</v>
      </c>
      <c r="K10" s="21">
        <f t="shared" ref="K10:K73" si="4">H10</f>
        <v>458.33300000000003</v>
      </c>
      <c r="L10" s="21">
        <f t="shared" ref="L10:L73" si="5">K10*D10</f>
        <v>458.33300000000003</v>
      </c>
      <c r="M10" s="67">
        <v>458.33</v>
      </c>
    </row>
    <row r="11" spans="1:13" ht="38.25" customHeight="1">
      <c r="A11" s="4" t="s">
        <v>17</v>
      </c>
      <c r="B11" s="69" t="s">
        <v>69</v>
      </c>
      <c r="C11" s="20" t="s">
        <v>207</v>
      </c>
      <c r="D11" s="5">
        <v>1</v>
      </c>
      <c r="E11" s="17">
        <v>528</v>
      </c>
      <c r="F11" s="17">
        <v>540</v>
      </c>
      <c r="G11" s="17">
        <v>400</v>
      </c>
      <c r="H11" s="21">
        <f t="shared" si="2"/>
        <v>489.33300000000003</v>
      </c>
      <c r="I11" s="21">
        <f t="shared" si="0"/>
        <v>77.597250811481715</v>
      </c>
      <c r="J11" s="21">
        <f t="shared" si="3"/>
        <v>15.857759605724878</v>
      </c>
      <c r="K11" s="21">
        <f t="shared" si="4"/>
        <v>489.33300000000003</v>
      </c>
      <c r="L11" s="21">
        <f t="shared" si="5"/>
        <v>489.33300000000003</v>
      </c>
      <c r="M11" s="67">
        <v>489.33</v>
      </c>
    </row>
    <row r="12" spans="1:13" ht="38.25" customHeight="1">
      <c r="A12" s="4" t="s">
        <v>18</v>
      </c>
      <c r="B12" s="69" t="s">
        <v>70</v>
      </c>
      <c r="C12" s="20" t="s">
        <v>207</v>
      </c>
      <c r="D12" s="5">
        <v>1</v>
      </c>
      <c r="E12" s="17">
        <v>605</v>
      </c>
      <c r="F12" s="17">
        <v>600</v>
      </c>
      <c r="G12" s="17">
        <v>500</v>
      </c>
      <c r="H12" s="21">
        <f t="shared" si="2"/>
        <v>568.33299999999997</v>
      </c>
      <c r="I12" s="21">
        <f t="shared" si="0"/>
        <v>59.231185481129785</v>
      </c>
      <c r="J12" s="21">
        <f t="shared" si="3"/>
        <v>10.421915581380949</v>
      </c>
      <c r="K12" s="21">
        <f t="shared" si="4"/>
        <v>568.33299999999997</v>
      </c>
      <c r="L12" s="21">
        <f t="shared" si="5"/>
        <v>568.33299999999997</v>
      </c>
      <c r="M12" s="67">
        <v>568.33000000000004</v>
      </c>
    </row>
    <row r="13" spans="1:13" ht="38.25" customHeight="1">
      <c r="A13" s="4" t="s">
        <v>19</v>
      </c>
      <c r="B13" s="69" t="s">
        <v>71</v>
      </c>
      <c r="C13" s="20" t="s">
        <v>207</v>
      </c>
      <c r="D13" s="5">
        <v>1</v>
      </c>
      <c r="E13" s="17">
        <v>660</v>
      </c>
      <c r="F13" s="17">
        <v>600</v>
      </c>
      <c r="G13" s="17">
        <v>500</v>
      </c>
      <c r="H13" s="21">
        <f t="shared" si="2"/>
        <v>586.66700000000003</v>
      </c>
      <c r="I13" s="21">
        <f t="shared" si="0"/>
        <v>80.829037687578591</v>
      </c>
      <c r="J13" s="21">
        <f t="shared" si="3"/>
        <v>13.77766905034348</v>
      </c>
      <c r="K13" s="21">
        <f t="shared" si="4"/>
        <v>586.66700000000003</v>
      </c>
      <c r="L13" s="21">
        <f t="shared" si="5"/>
        <v>586.66700000000003</v>
      </c>
      <c r="M13" s="67">
        <v>586.66999999999996</v>
      </c>
    </row>
    <row r="14" spans="1:13" ht="38.25" customHeight="1">
      <c r="A14" s="4" t="s">
        <v>20</v>
      </c>
      <c r="B14" s="69" t="s">
        <v>72</v>
      </c>
      <c r="C14" s="20" t="s">
        <v>207</v>
      </c>
      <c r="D14" s="5">
        <v>1</v>
      </c>
      <c r="E14" s="17">
        <v>660</v>
      </c>
      <c r="F14" s="17">
        <v>600</v>
      </c>
      <c r="G14" s="17">
        <v>400</v>
      </c>
      <c r="H14" s="21">
        <f t="shared" si="2"/>
        <v>553.33299999999997</v>
      </c>
      <c r="I14" s="21">
        <f t="shared" si="0"/>
        <v>136.13718571169304</v>
      </c>
      <c r="J14" s="21">
        <f t="shared" si="3"/>
        <v>24.603120672667821</v>
      </c>
      <c r="K14" s="21">
        <f t="shared" si="4"/>
        <v>553.33299999999997</v>
      </c>
      <c r="L14" s="21">
        <f t="shared" si="5"/>
        <v>553.33299999999997</v>
      </c>
      <c r="M14" s="67">
        <v>553.33000000000004</v>
      </c>
    </row>
    <row r="15" spans="1:13" ht="50.25" customHeight="1">
      <c r="A15" s="4" t="s">
        <v>21</v>
      </c>
      <c r="B15" s="69" t="s">
        <v>73</v>
      </c>
      <c r="C15" s="20" t="s">
        <v>207</v>
      </c>
      <c r="D15" s="5">
        <v>1</v>
      </c>
      <c r="E15" s="70">
        <v>495.00000000000006</v>
      </c>
      <c r="F15" s="17">
        <v>480</v>
      </c>
      <c r="G15" s="17">
        <v>400</v>
      </c>
      <c r="H15" s="21">
        <f t="shared" si="2"/>
        <v>458.33300000000003</v>
      </c>
      <c r="I15" s="21">
        <f t="shared" si="0"/>
        <v>51.071844821780246</v>
      </c>
      <c r="J15" s="21">
        <f t="shared" si="3"/>
        <v>11.142956065083737</v>
      </c>
      <c r="K15" s="21">
        <f t="shared" si="4"/>
        <v>458.33300000000003</v>
      </c>
      <c r="L15" s="21">
        <f t="shared" si="5"/>
        <v>458.33300000000003</v>
      </c>
      <c r="M15" s="67">
        <v>458.33</v>
      </c>
    </row>
    <row r="16" spans="1:13" ht="50.25" customHeight="1">
      <c r="A16" s="4" t="s">
        <v>22</v>
      </c>
      <c r="B16" s="69" t="s">
        <v>74</v>
      </c>
      <c r="C16" s="20" t="s">
        <v>207</v>
      </c>
      <c r="D16" s="5">
        <v>1</v>
      </c>
      <c r="E16" s="17">
        <v>770.00000000000011</v>
      </c>
      <c r="F16" s="17">
        <v>720</v>
      </c>
      <c r="G16" s="17">
        <v>500</v>
      </c>
      <c r="H16" s="21">
        <f t="shared" si="2"/>
        <v>663.33299999999997</v>
      </c>
      <c r="I16" s="21">
        <f t="shared" si="0"/>
        <v>143.6430761766818</v>
      </c>
      <c r="J16" s="21">
        <f t="shared" si="3"/>
        <v>21.654745983794236</v>
      </c>
      <c r="K16" s="21">
        <f t="shared" si="4"/>
        <v>663.33299999999997</v>
      </c>
      <c r="L16" s="21">
        <f t="shared" si="5"/>
        <v>663.33299999999997</v>
      </c>
      <c r="M16" s="67">
        <v>663.33</v>
      </c>
    </row>
    <row r="17" spans="1:14" ht="50.25" customHeight="1">
      <c r="A17" s="4" t="s">
        <v>23</v>
      </c>
      <c r="B17" s="69" t="s">
        <v>75</v>
      </c>
      <c r="C17" s="20" t="s">
        <v>207</v>
      </c>
      <c r="D17" s="5">
        <v>1</v>
      </c>
      <c r="E17" s="17">
        <v>880.00000000000011</v>
      </c>
      <c r="F17" s="17">
        <v>720</v>
      </c>
      <c r="G17" s="17">
        <v>500</v>
      </c>
      <c r="H17" s="21">
        <f t="shared" si="2"/>
        <v>700</v>
      </c>
      <c r="I17" s="21">
        <f t="shared" si="0"/>
        <v>190.78784028338919</v>
      </c>
      <c r="J17" s="21">
        <f t="shared" si="3"/>
        <v>27.255405754769885</v>
      </c>
      <c r="K17" s="21">
        <f t="shared" si="4"/>
        <v>700</v>
      </c>
      <c r="L17" s="21">
        <f t="shared" si="5"/>
        <v>700</v>
      </c>
      <c r="M17" s="67">
        <v>700</v>
      </c>
    </row>
    <row r="18" spans="1:14" ht="50.25" customHeight="1">
      <c r="A18" s="4" t="s">
        <v>24</v>
      </c>
      <c r="B18" s="69" t="s">
        <v>76</v>
      </c>
      <c r="C18" s="20" t="s">
        <v>207</v>
      </c>
      <c r="D18" s="5">
        <v>1</v>
      </c>
      <c r="E18" s="17">
        <v>770.00000000000011</v>
      </c>
      <c r="F18" s="17">
        <v>720</v>
      </c>
      <c r="G18" s="17">
        <v>500</v>
      </c>
      <c r="H18" s="21">
        <f t="shared" si="2"/>
        <v>663.33299999999997</v>
      </c>
      <c r="I18" s="21">
        <f t="shared" si="0"/>
        <v>143.6430761766818</v>
      </c>
      <c r="J18" s="21">
        <f t="shared" si="3"/>
        <v>21.654745983794236</v>
      </c>
      <c r="K18" s="21">
        <f t="shared" si="4"/>
        <v>663.33299999999997</v>
      </c>
      <c r="L18" s="21">
        <f t="shared" si="5"/>
        <v>663.33299999999997</v>
      </c>
      <c r="M18" s="67">
        <v>663.33</v>
      </c>
    </row>
    <row r="19" spans="1:14" ht="50.25" customHeight="1">
      <c r="A19" s="4" t="s">
        <v>25</v>
      </c>
      <c r="B19" s="69" t="s">
        <v>77</v>
      </c>
      <c r="C19" s="20" t="s">
        <v>207</v>
      </c>
      <c r="D19" s="5">
        <v>1</v>
      </c>
      <c r="E19" s="17">
        <v>880.00000000000011</v>
      </c>
      <c r="F19" s="17">
        <v>720</v>
      </c>
      <c r="G19" s="17">
        <v>600</v>
      </c>
      <c r="H19" s="21">
        <f t="shared" si="2"/>
        <v>733.33299999999997</v>
      </c>
      <c r="I19" s="21">
        <f t="shared" si="0"/>
        <v>140.47538337196315</v>
      </c>
      <c r="J19" s="21">
        <f t="shared" si="3"/>
        <v>19.155742803332611</v>
      </c>
      <c r="K19" s="21">
        <f t="shared" si="4"/>
        <v>733.33299999999997</v>
      </c>
      <c r="L19" s="21">
        <f t="shared" si="5"/>
        <v>733.33299999999997</v>
      </c>
      <c r="M19" s="67">
        <v>733.33</v>
      </c>
    </row>
    <row r="20" spans="1:14" ht="50.25" customHeight="1">
      <c r="A20" s="4" t="s">
        <v>26</v>
      </c>
      <c r="B20" s="69" t="s">
        <v>78</v>
      </c>
      <c r="C20" s="20" t="s">
        <v>207</v>
      </c>
      <c r="D20" s="5">
        <v>1</v>
      </c>
      <c r="E20" s="17">
        <v>660</v>
      </c>
      <c r="F20" s="17">
        <v>720</v>
      </c>
      <c r="G20" s="17">
        <v>600</v>
      </c>
      <c r="H20" s="21">
        <f t="shared" si="2"/>
        <v>660</v>
      </c>
      <c r="I20" s="21">
        <f t="shared" si="0"/>
        <v>60</v>
      </c>
      <c r="J20" s="21">
        <f t="shared" si="3"/>
        <v>9.0909090909090917</v>
      </c>
      <c r="K20" s="21">
        <f t="shared" si="4"/>
        <v>660</v>
      </c>
      <c r="L20" s="21">
        <f t="shared" si="5"/>
        <v>660</v>
      </c>
      <c r="M20" s="67">
        <v>660</v>
      </c>
    </row>
    <row r="21" spans="1:14" ht="33" customHeight="1">
      <c r="A21" s="4" t="s">
        <v>27</v>
      </c>
      <c r="B21" s="69" t="s">
        <v>79</v>
      </c>
      <c r="C21" s="20" t="s">
        <v>207</v>
      </c>
      <c r="D21" s="5">
        <v>1</v>
      </c>
      <c r="E21" s="70">
        <v>605</v>
      </c>
      <c r="F21" s="17">
        <v>600</v>
      </c>
      <c r="G21" s="17">
        <v>450</v>
      </c>
      <c r="H21" s="21">
        <f t="shared" si="2"/>
        <v>551.66700000000003</v>
      </c>
      <c r="I21" s="21">
        <f t="shared" si="0"/>
        <v>88.081401745771501</v>
      </c>
      <c r="J21" s="21">
        <f t="shared" si="3"/>
        <v>15.966407587506865</v>
      </c>
      <c r="K21" s="21">
        <f t="shared" si="4"/>
        <v>551.66700000000003</v>
      </c>
      <c r="L21" s="21">
        <f t="shared" si="5"/>
        <v>551.66700000000003</v>
      </c>
      <c r="M21" s="67">
        <v>551.66999999999996</v>
      </c>
    </row>
    <row r="22" spans="1:14" ht="32.25" customHeight="1">
      <c r="A22" s="4" t="s">
        <v>28</v>
      </c>
      <c r="B22" s="69" t="s">
        <v>80</v>
      </c>
      <c r="C22" s="20" t="s">
        <v>207</v>
      </c>
      <c r="D22" s="5">
        <v>1</v>
      </c>
      <c r="E22" s="17">
        <v>770.00000000000011</v>
      </c>
      <c r="F22" s="17">
        <v>600</v>
      </c>
      <c r="G22" s="17">
        <v>450</v>
      </c>
      <c r="H22" s="21">
        <f t="shared" si="2"/>
        <v>606.66700000000003</v>
      </c>
      <c r="I22" s="21">
        <f t="shared" si="0"/>
        <v>160.10413278082493</v>
      </c>
      <c r="J22" s="21">
        <f t="shared" si="3"/>
        <v>26.390776617291678</v>
      </c>
      <c r="K22" s="21">
        <f t="shared" si="4"/>
        <v>606.66700000000003</v>
      </c>
      <c r="L22" s="21">
        <f t="shared" si="5"/>
        <v>606.66700000000003</v>
      </c>
      <c r="M22" s="67">
        <v>606.66999999999996</v>
      </c>
    </row>
    <row r="23" spans="1:14" ht="33" customHeight="1">
      <c r="A23" s="4" t="s">
        <v>29</v>
      </c>
      <c r="B23" s="69" t="s">
        <v>81</v>
      </c>
      <c r="C23" s="20" t="s">
        <v>207</v>
      </c>
      <c r="D23" s="5">
        <v>1</v>
      </c>
      <c r="E23" s="17">
        <v>700</v>
      </c>
      <c r="F23" s="17">
        <v>600</v>
      </c>
      <c r="G23" s="17">
        <v>450</v>
      </c>
      <c r="H23" s="21">
        <f t="shared" si="2"/>
        <v>583.33299999999997</v>
      </c>
      <c r="I23" s="21">
        <f t="shared" si="0"/>
        <v>125.83057392184142</v>
      </c>
      <c r="J23" s="21">
        <f t="shared" si="3"/>
        <v>21.570967855725875</v>
      </c>
      <c r="K23" s="21">
        <f t="shared" si="4"/>
        <v>583.33299999999997</v>
      </c>
      <c r="L23" s="21">
        <f t="shared" si="5"/>
        <v>583.33299999999997</v>
      </c>
      <c r="M23" s="67">
        <v>583.33000000000004</v>
      </c>
    </row>
    <row r="24" spans="1:14" ht="45.75" customHeight="1">
      <c r="A24" s="4" t="s">
        <v>30</v>
      </c>
      <c r="B24" s="69" t="s">
        <v>82</v>
      </c>
      <c r="C24" s="20" t="s">
        <v>207</v>
      </c>
      <c r="D24" s="5">
        <v>1</v>
      </c>
      <c r="E24" s="17">
        <v>825.00000000000011</v>
      </c>
      <c r="F24" s="17">
        <v>840</v>
      </c>
      <c r="G24" s="17">
        <v>600</v>
      </c>
      <c r="H24" s="21">
        <f t="shared" si="2"/>
        <v>755</v>
      </c>
      <c r="I24" s="21">
        <f t="shared" si="0"/>
        <v>134.44329659748755</v>
      </c>
      <c r="J24" s="21">
        <f t="shared" si="3"/>
        <v>17.807059151985104</v>
      </c>
      <c r="K24" s="21">
        <f t="shared" si="4"/>
        <v>755</v>
      </c>
      <c r="L24" s="21">
        <f t="shared" si="5"/>
        <v>755</v>
      </c>
      <c r="M24" s="67">
        <v>755</v>
      </c>
    </row>
    <row r="25" spans="1:14" ht="50.25" customHeight="1">
      <c r="A25" s="4" t="s">
        <v>31</v>
      </c>
      <c r="B25" s="69" t="s">
        <v>83</v>
      </c>
      <c r="C25" s="20" t="s">
        <v>207</v>
      </c>
      <c r="D25" s="5">
        <v>1</v>
      </c>
      <c r="E25" s="17">
        <v>825.00000000000011</v>
      </c>
      <c r="F25" s="17">
        <v>840</v>
      </c>
      <c r="G25" s="17">
        <v>600</v>
      </c>
      <c r="H25" s="21">
        <f t="shared" si="2"/>
        <v>755</v>
      </c>
      <c r="I25" s="21">
        <f t="shared" si="0"/>
        <v>134.44329659748755</v>
      </c>
      <c r="J25" s="21">
        <f t="shared" si="3"/>
        <v>17.807059151985104</v>
      </c>
      <c r="K25" s="21">
        <f t="shared" si="4"/>
        <v>755</v>
      </c>
      <c r="L25" s="21">
        <f t="shared" si="5"/>
        <v>755</v>
      </c>
      <c r="M25" s="67">
        <v>755</v>
      </c>
    </row>
    <row r="26" spans="1:14" ht="59.25" customHeight="1">
      <c r="A26" s="4" t="s">
        <v>32</v>
      </c>
      <c r="B26" s="69" t="s">
        <v>84</v>
      </c>
      <c r="C26" s="20" t="s">
        <v>207</v>
      </c>
      <c r="D26" s="5">
        <v>1</v>
      </c>
      <c r="E26" s="17">
        <v>825.00000000000011</v>
      </c>
      <c r="F26" s="17">
        <v>840</v>
      </c>
      <c r="G26" s="17">
        <v>600</v>
      </c>
      <c r="H26" s="21">
        <f t="shared" si="2"/>
        <v>755</v>
      </c>
      <c r="I26" s="21">
        <f t="shared" si="0"/>
        <v>134.44329659748755</v>
      </c>
      <c r="J26" s="21">
        <f t="shared" si="3"/>
        <v>17.807059151985104</v>
      </c>
      <c r="K26" s="21">
        <f t="shared" si="4"/>
        <v>755</v>
      </c>
      <c r="L26" s="21">
        <f t="shared" si="5"/>
        <v>755</v>
      </c>
      <c r="M26" s="67">
        <v>755</v>
      </c>
    </row>
    <row r="27" spans="1:14" ht="33" customHeight="1">
      <c r="A27" s="4" t="s">
        <v>33</v>
      </c>
      <c r="B27" s="69" t="s">
        <v>85</v>
      </c>
      <c r="C27" s="20" t="s">
        <v>207</v>
      </c>
      <c r="D27" s="5">
        <v>1</v>
      </c>
      <c r="E27" s="17">
        <v>495.00000000000006</v>
      </c>
      <c r="F27" s="17">
        <v>480</v>
      </c>
      <c r="G27" s="17">
        <v>350</v>
      </c>
      <c r="H27" s="21">
        <f t="shared" si="2"/>
        <v>441.66699999999997</v>
      </c>
      <c r="I27" s="21">
        <f t="shared" si="0"/>
        <v>79.739158093749666</v>
      </c>
      <c r="J27" s="21">
        <f t="shared" si="3"/>
        <v>18.054135376595866</v>
      </c>
      <c r="K27" s="21">
        <f t="shared" si="4"/>
        <v>441.66699999999997</v>
      </c>
      <c r="L27" s="21">
        <f t="shared" si="5"/>
        <v>441.66699999999997</v>
      </c>
      <c r="M27" s="67">
        <v>441.67</v>
      </c>
    </row>
    <row r="28" spans="1:14" ht="33" customHeight="1">
      <c r="A28" s="4" t="s">
        <v>34</v>
      </c>
      <c r="B28" s="69" t="s">
        <v>86</v>
      </c>
      <c r="C28" s="20" t="s">
        <v>207</v>
      </c>
      <c r="D28" s="5">
        <v>1</v>
      </c>
      <c r="E28" s="17">
        <v>528</v>
      </c>
      <c r="F28" s="17">
        <v>540</v>
      </c>
      <c r="G28" s="17">
        <v>400</v>
      </c>
      <c r="H28" s="21">
        <f t="shared" si="2"/>
        <v>489.33300000000003</v>
      </c>
      <c r="I28" s="21">
        <f t="shared" si="0"/>
        <v>77.597250811481715</v>
      </c>
      <c r="J28" s="21">
        <f t="shared" si="3"/>
        <v>15.857759605724878</v>
      </c>
      <c r="K28" s="21">
        <f t="shared" si="4"/>
        <v>489.33300000000003</v>
      </c>
      <c r="L28" s="21">
        <f t="shared" si="5"/>
        <v>489.33300000000003</v>
      </c>
      <c r="M28" s="67">
        <v>489.33</v>
      </c>
    </row>
    <row r="29" spans="1:14" ht="33" customHeight="1">
      <c r="A29" s="4" t="s">
        <v>35</v>
      </c>
      <c r="B29" s="69" t="s">
        <v>87</v>
      </c>
      <c r="C29" s="20" t="s">
        <v>207</v>
      </c>
      <c r="D29" s="5">
        <v>1</v>
      </c>
      <c r="E29" s="17">
        <v>440.00000000000006</v>
      </c>
      <c r="F29" s="17">
        <v>420</v>
      </c>
      <c r="G29" s="17">
        <v>400</v>
      </c>
      <c r="H29" s="21">
        <f t="shared" si="2"/>
        <v>420</v>
      </c>
      <c r="I29" s="21">
        <f t="shared" si="0"/>
        <v>20.000000000000028</v>
      </c>
      <c r="J29" s="21">
        <f t="shared" si="3"/>
        <v>4.761904761904769</v>
      </c>
      <c r="K29" s="21">
        <f t="shared" si="4"/>
        <v>420</v>
      </c>
      <c r="L29" s="21">
        <f t="shared" si="5"/>
        <v>420</v>
      </c>
      <c r="M29" s="67">
        <v>420</v>
      </c>
    </row>
    <row r="30" spans="1:14" ht="33" customHeight="1">
      <c r="A30" s="4" t="s">
        <v>36</v>
      </c>
      <c r="B30" s="69" t="s">
        <v>88</v>
      </c>
      <c r="C30" s="20" t="s">
        <v>207</v>
      </c>
      <c r="D30" s="5">
        <v>1</v>
      </c>
      <c r="E30" s="17">
        <v>550</v>
      </c>
      <c r="F30" s="17">
        <v>540</v>
      </c>
      <c r="G30" s="17">
        <v>500</v>
      </c>
      <c r="H30" s="21">
        <f t="shared" si="2"/>
        <v>530</v>
      </c>
      <c r="I30" s="21">
        <f t="shared" si="0"/>
        <v>26.457513110645905</v>
      </c>
      <c r="J30" s="21">
        <f t="shared" si="3"/>
        <v>4.9919836057822469</v>
      </c>
      <c r="K30" s="21">
        <f t="shared" si="4"/>
        <v>530</v>
      </c>
      <c r="L30" s="21">
        <f t="shared" si="5"/>
        <v>530</v>
      </c>
      <c r="M30" s="67">
        <v>530</v>
      </c>
    </row>
    <row r="31" spans="1:14" ht="33" customHeight="1">
      <c r="A31" s="4" t="s">
        <v>37</v>
      </c>
      <c r="B31" s="69" t="s">
        <v>89</v>
      </c>
      <c r="C31" s="20" t="s">
        <v>207</v>
      </c>
      <c r="D31" s="5">
        <v>1</v>
      </c>
      <c r="E31" s="17">
        <v>605</v>
      </c>
      <c r="F31" s="17">
        <v>540</v>
      </c>
      <c r="G31" s="17">
        <v>500</v>
      </c>
      <c r="H31" s="21">
        <f t="shared" si="2"/>
        <v>548.33299999999997</v>
      </c>
      <c r="I31" s="21">
        <f t="shared" si="0"/>
        <v>52.993710320187994</v>
      </c>
      <c r="J31" s="21">
        <f t="shared" si="3"/>
        <v>9.664512316455145</v>
      </c>
      <c r="K31" s="21">
        <f t="shared" si="4"/>
        <v>548.33299999999997</v>
      </c>
      <c r="L31" s="21">
        <f t="shared" si="5"/>
        <v>548.33299999999997</v>
      </c>
      <c r="M31" s="67">
        <v>548.33000000000004</v>
      </c>
    </row>
    <row r="32" spans="1:14" ht="30.75" customHeight="1">
      <c r="A32" s="4" t="s">
        <v>38</v>
      </c>
      <c r="B32" s="69" t="s">
        <v>90</v>
      </c>
      <c r="C32" s="20" t="s">
        <v>207</v>
      </c>
      <c r="D32" s="5">
        <v>1</v>
      </c>
      <c r="E32" s="17">
        <v>770.00000000000011</v>
      </c>
      <c r="F32" s="17">
        <v>816</v>
      </c>
      <c r="G32" s="17">
        <v>600</v>
      </c>
      <c r="H32" s="21">
        <f t="shared" si="2"/>
        <v>728.66700000000003</v>
      </c>
      <c r="I32" s="21">
        <f t="shared" si="0"/>
        <v>113.77756076441437</v>
      </c>
      <c r="J32" s="21">
        <f t="shared" si="3"/>
        <v>15.614479695720318</v>
      </c>
      <c r="K32" s="21">
        <f t="shared" si="4"/>
        <v>728.66700000000003</v>
      </c>
      <c r="L32" s="21">
        <f t="shared" si="5"/>
        <v>728.66700000000003</v>
      </c>
      <c r="M32" s="67">
        <v>728.67</v>
      </c>
      <c r="N32" s="65">
        <f>SUM(M9:M32)</f>
        <v>14059.65</v>
      </c>
    </row>
    <row r="33" spans="1:13" ht="30.75" customHeight="1">
      <c r="A33" s="4" t="s">
        <v>39</v>
      </c>
      <c r="B33" s="69" t="s">
        <v>91</v>
      </c>
      <c r="C33" s="20" t="s">
        <v>207</v>
      </c>
      <c r="D33" s="5">
        <v>1</v>
      </c>
      <c r="E33" s="17">
        <v>341</v>
      </c>
      <c r="F33" s="17">
        <v>360</v>
      </c>
      <c r="G33" s="17">
        <v>300</v>
      </c>
      <c r="H33" s="21">
        <f t="shared" si="2"/>
        <v>333.66699999999997</v>
      </c>
      <c r="I33" s="21">
        <f t="shared" si="0"/>
        <v>30.66485502166935</v>
      </c>
      <c r="J33" s="21">
        <f t="shared" si="3"/>
        <v>9.190257059184562</v>
      </c>
      <c r="K33" s="21">
        <f t="shared" si="4"/>
        <v>333.66699999999997</v>
      </c>
      <c r="L33" s="21">
        <f t="shared" si="5"/>
        <v>333.66699999999997</v>
      </c>
      <c r="M33" s="67">
        <v>333.67</v>
      </c>
    </row>
    <row r="34" spans="1:13" ht="30.75" customHeight="1">
      <c r="A34" s="4" t="s">
        <v>40</v>
      </c>
      <c r="B34" s="69" t="s">
        <v>92</v>
      </c>
      <c r="C34" s="20" t="s">
        <v>207</v>
      </c>
      <c r="D34" s="5">
        <v>1</v>
      </c>
      <c r="E34" s="17">
        <v>407.00000000000006</v>
      </c>
      <c r="F34" s="17">
        <v>420</v>
      </c>
      <c r="G34" s="17">
        <v>250</v>
      </c>
      <c r="H34" s="21">
        <f t="shared" si="2"/>
        <v>359</v>
      </c>
      <c r="I34" s="21">
        <f t="shared" si="0"/>
        <v>94.620293806350034</v>
      </c>
      <c r="J34" s="21">
        <f t="shared" si="3"/>
        <v>26.356627801211708</v>
      </c>
      <c r="K34" s="21">
        <f t="shared" si="4"/>
        <v>359</v>
      </c>
      <c r="L34" s="21">
        <f t="shared" si="5"/>
        <v>359</v>
      </c>
      <c r="M34" s="67">
        <v>359</v>
      </c>
    </row>
    <row r="35" spans="1:13" ht="30.75" customHeight="1">
      <c r="A35" s="4" t="s">
        <v>41</v>
      </c>
      <c r="B35" s="69" t="s">
        <v>93</v>
      </c>
      <c r="C35" s="20" t="s">
        <v>207</v>
      </c>
      <c r="D35" s="5">
        <v>1</v>
      </c>
      <c r="E35" s="17">
        <v>418.00000000000006</v>
      </c>
      <c r="F35" s="17">
        <v>420</v>
      </c>
      <c r="G35" s="17">
        <v>300</v>
      </c>
      <c r="H35" s="21">
        <f t="shared" si="2"/>
        <v>379.33300000000003</v>
      </c>
      <c r="I35" s="21">
        <f t="shared" si="0"/>
        <v>68.711959173785772</v>
      </c>
      <c r="J35" s="21">
        <f t="shared" si="3"/>
        <v>18.113889161709043</v>
      </c>
      <c r="K35" s="21">
        <f t="shared" si="4"/>
        <v>379.33300000000003</v>
      </c>
      <c r="L35" s="21">
        <f t="shared" si="5"/>
        <v>379.33300000000003</v>
      </c>
      <c r="M35" s="67">
        <v>379.33</v>
      </c>
    </row>
    <row r="36" spans="1:13" ht="30.75" customHeight="1">
      <c r="A36" s="4" t="s">
        <v>42</v>
      </c>
      <c r="B36" s="69" t="s">
        <v>94</v>
      </c>
      <c r="C36" s="20" t="s">
        <v>207</v>
      </c>
      <c r="D36" s="5">
        <v>1</v>
      </c>
      <c r="E36" s="17">
        <v>418.00000000000006</v>
      </c>
      <c r="F36" s="17">
        <v>420</v>
      </c>
      <c r="G36" s="17">
        <v>300</v>
      </c>
      <c r="H36" s="21">
        <f t="shared" si="2"/>
        <v>379.33300000000003</v>
      </c>
      <c r="I36" s="21">
        <f t="shared" si="0"/>
        <v>68.711959173785772</v>
      </c>
      <c r="J36" s="21">
        <f t="shared" si="3"/>
        <v>18.113889161709043</v>
      </c>
      <c r="K36" s="21">
        <f t="shared" si="4"/>
        <v>379.33300000000003</v>
      </c>
      <c r="L36" s="21">
        <f t="shared" si="5"/>
        <v>379.33300000000003</v>
      </c>
      <c r="M36" s="67">
        <v>379.33</v>
      </c>
    </row>
    <row r="37" spans="1:13" ht="30.75" customHeight="1">
      <c r="A37" s="4" t="s">
        <v>43</v>
      </c>
      <c r="B37" s="69" t="s">
        <v>95</v>
      </c>
      <c r="C37" s="20" t="s">
        <v>207</v>
      </c>
      <c r="D37" s="5">
        <v>1</v>
      </c>
      <c r="E37" s="17">
        <v>418.00000000000006</v>
      </c>
      <c r="F37" s="17">
        <v>420</v>
      </c>
      <c r="G37" s="17">
        <v>300</v>
      </c>
      <c r="H37" s="21">
        <f t="shared" si="2"/>
        <v>379.33300000000003</v>
      </c>
      <c r="I37" s="21">
        <f t="shared" si="0"/>
        <v>68.711959173785772</v>
      </c>
      <c r="J37" s="21">
        <f t="shared" si="3"/>
        <v>18.113889161709043</v>
      </c>
      <c r="K37" s="21">
        <f t="shared" si="4"/>
        <v>379.33300000000003</v>
      </c>
      <c r="L37" s="21">
        <f t="shared" si="5"/>
        <v>379.33300000000003</v>
      </c>
      <c r="M37" s="67">
        <v>379.33</v>
      </c>
    </row>
    <row r="38" spans="1:13" ht="30.75" customHeight="1">
      <c r="A38" s="4" t="s">
        <v>44</v>
      </c>
      <c r="B38" s="69" t="s">
        <v>96</v>
      </c>
      <c r="C38" s="20" t="s">
        <v>207</v>
      </c>
      <c r="D38" s="5">
        <v>1</v>
      </c>
      <c r="E38" s="17">
        <v>418.00000000000006</v>
      </c>
      <c r="F38" s="17">
        <v>420</v>
      </c>
      <c r="G38" s="17">
        <v>300</v>
      </c>
      <c r="H38" s="21">
        <f t="shared" si="2"/>
        <v>379.33300000000003</v>
      </c>
      <c r="I38" s="21">
        <f t="shared" si="0"/>
        <v>68.711959173785772</v>
      </c>
      <c r="J38" s="21">
        <f t="shared" si="3"/>
        <v>18.113889161709043</v>
      </c>
      <c r="K38" s="21">
        <f t="shared" si="4"/>
        <v>379.33300000000003</v>
      </c>
      <c r="L38" s="21">
        <f t="shared" si="5"/>
        <v>379.33300000000003</v>
      </c>
      <c r="M38" s="67">
        <v>379.33</v>
      </c>
    </row>
    <row r="39" spans="1:13" ht="30.75" customHeight="1">
      <c r="A39" s="4" t="s">
        <v>45</v>
      </c>
      <c r="B39" s="69" t="s">
        <v>97</v>
      </c>
      <c r="C39" s="20" t="s">
        <v>207</v>
      </c>
      <c r="D39" s="5">
        <v>1</v>
      </c>
      <c r="E39" s="17">
        <v>242.00000000000003</v>
      </c>
      <c r="F39" s="17">
        <v>240</v>
      </c>
      <c r="G39" s="17">
        <v>150</v>
      </c>
      <c r="H39" s="21">
        <f t="shared" si="2"/>
        <v>210.667</v>
      </c>
      <c r="I39" s="21">
        <f t="shared" si="0"/>
        <v>52.54839039875533</v>
      </c>
      <c r="J39" s="21">
        <f t="shared" si="3"/>
        <v>24.943816733876371</v>
      </c>
      <c r="K39" s="21">
        <f t="shared" si="4"/>
        <v>210.667</v>
      </c>
      <c r="L39" s="21">
        <f t="shared" si="5"/>
        <v>210.667</v>
      </c>
      <c r="M39" s="67">
        <v>210.67</v>
      </c>
    </row>
    <row r="40" spans="1:13" ht="30.75" customHeight="1">
      <c r="A40" s="4" t="s">
        <v>46</v>
      </c>
      <c r="B40" s="69" t="s">
        <v>98</v>
      </c>
      <c r="C40" s="20" t="s">
        <v>207</v>
      </c>
      <c r="D40" s="5">
        <v>1</v>
      </c>
      <c r="E40" s="17">
        <v>352</v>
      </c>
      <c r="F40" s="17">
        <v>360</v>
      </c>
      <c r="G40" s="17">
        <v>250</v>
      </c>
      <c r="H40" s="21">
        <f t="shared" si="2"/>
        <v>320.66699999999997</v>
      </c>
      <c r="I40" s="21">
        <f t="shared" si="0"/>
        <v>61.329710039262373</v>
      </c>
      <c r="J40" s="21">
        <f t="shared" si="3"/>
        <v>19.125669320280032</v>
      </c>
      <c r="K40" s="21">
        <f t="shared" si="4"/>
        <v>320.66699999999997</v>
      </c>
      <c r="L40" s="21">
        <f t="shared" si="5"/>
        <v>320.66699999999997</v>
      </c>
      <c r="M40" s="67">
        <v>320.67</v>
      </c>
    </row>
    <row r="41" spans="1:13" ht="30.75" customHeight="1">
      <c r="A41" s="4" t="s">
        <v>47</v>
      </c>
      <c r="B41" s="69" t="s">
        <v>99</v>
      </c>
      <c r="C41" s="20" t="s">
        <v>207</v>
      </c>
      <c r="D41" s="5">
        <v>1</v>
      </c>
      <c r="E41" s="17">
        <v>352</v>
      </c>
      <c r="F41" s="17">
        <v>360</v>
      </c>
      <c r="G41" s="17">
        <v>250</v>
      </c>
      <c r="H41" s="21">
        <f t="shared" si="2"/>
        <v>320.66699999999997</v>
      </c>
      <c r="I41" s="21">
        <f t="shared" si="0"/>
        <v>61.329710039262373</v>
      </c>
      <c r="J41" s="21">
        <f t="shared" si="3"/>
        <v>19.125669320280032</v>
      </c>
      <c r="K41" s="21">
        <f t="shared" si="4"/>
        <v>320.66699999999997</v>
      </c>
      <c r="L41" s="21">
        <f t="shared" si="5"/>
        <v>320.66699999999997</v>
      </c>
      <c r="M41" s="67">
        <v>320.67</v>
      </c>
    </row>
    <row r="42" spans="1:13" ht="30.75" customHeight="1">
      <c r="A42" s="4" t="s">
        <v>48</v>
      </c>
      <c r="B42" s="69" t="s">
        <v>100</v>
      </c>
      <c r="C42" s="20" t="s">
        <v>207</v>
      </c>
      <c r="D42" s="5">
        <v>1</v>
      </c>
      <c r="E42" s="17">
        <v>352</v>
      </c>
      <c r="F42" s="17">
        <v>360</v>
      </c>
      <c r="G42" s="17">
        <v>250</v>
      </c>
      <c r="H42" s="21">
        <f t="shared" si="2"/>
        <v>320.66699999999997</v>
      </c>
      <c r="I42" s="21">
        <f t="shared" si="0"/>
        <v>61.329710039262373</v>
      </c>
      <c r="J42" s="21">
        <f t="shared" si="3"/>
        <v>19.125669320280032</v>
      </c>
      <c r="K42" s="21">
        <f t="shared" si="4"/>
        <v>320.66699999999997</v>
      </c>
      <c r="L42" s="21">
        <f t="shared" si="5"/>
        <v>320.66699999999997</v>
      </c>
      <c r="M42" s="67">
        <v>320.67</v>
      </c>
    </row>
    <row r="43" spans="1:13" ht="30.75" customHeight="1">
      <c r="A43" s="4" t="s">
        <v>49</v>
      </c>
      <c r="B43" s="69" t="s">
        <v>101</v>
      </c>
      <c r="C43" s="20" t="s">
        <v>207</v>
      </c>
      <c r="D43" s="5">
        <v>1</v>
      </c>
      <c r="E43" s="17">
        <v>352</v>
      </c>
      <c r="F43" s="17">
        <v>360</v>
      </c>
      <c r="G43" s="17">
        <v>250</v>
      </c>
      <c r="H43" s="21">
        <f t="shared" si="2"/>
        <v>320.66699999999997</v>
      </c>
      <c r="I43" s="21">
        <f t="shared" si="0"/>
        <v>61.329710039262373</v>
      </c>
      <c r="J43" s="21">
        <f t="shared" si="3"/>
        <v>19.125669320280032</v>
      </c>
      <c r="K43" s="21">
        <f t="shared" si="4"/>
        <v>320.66699999999997</v>
      </c>
      <c r="L43" s="21">
        <f t="shared" si="5"/>
        <v>320.66699999999997</v>
      </c>
      <c r="M43" s="67">
        <v>320.67</v>
      </c>
    </row>
    <row r="44" spans="1:13" ht="30.75" customHeight="1">
      <c r="A44" s="4" t="s">
        <v>50</v>
      </c>
      <c r="B44" s="69" t="s">
        <v>102</v>
      </c>
      <c r="C44" s="20" t="s">
        <v>207</v>
      </c>
      <c r="D44" s="5">
        <v>1</v>
      </c>
      <c r="E44" s="17">
        <v>352</v>
      </c>
      <c r="F44" s="17">
        <v>360</v>
      </c>
      <c r="G44" s="17">
        <v>250</v>
      </c>
      <c r="H44" s="21">
        <f t="shared" si="2"/>
        <v>320.66699999999997</v>
      </c>
      <c r="I44" s="21">
        <f t="shared" si="0"/>
        <v>61.329710039262373</v>
      </c>
      <c r="J44" s="21">
        <f t="shared" si="3"/>
        <v>19.125669320280032</v>
      </c>
      <c r="K44" s="21">
        <f t="shared" si="4"/>
        <v>320.66699999999997</v>
      </c>
      <c r="L44" s="21">
        <f t="shared" si="5"/>
        <v>320.66699999999997</v>
      </c>
      <c r="M44" s="67">
        <v>320.67</v>
      </c>
    </row>
    <row r="45" spans="1:13" ht="30.75" customHeight="1">
      <c r="A45" s="4" t="s">
        <v>51</v>
      </c>
      <c r="B45" s="69" t="s">
        <v>103</v>
      </c>
      <c r="C45" s="20" t="s">
        <v>207</v>
      </c>
      <c r="D45" s="5">
        <v>1</v>
      </c>
      <c r="E45" s="17">
        <v>264</v>
      </c>
      <c r="F45" s="17">
        <v>264</v>
      </c>
      <c r="G45" s="17">
        <v>350</v>
      </c>
      <c r="H45" s="21">
        <f t="shared" si="2"/>
        <v>292.66699999999997</v>
      </c>
      <c r="I45" s="21">
        <f t="shared" si="0"/>
        <v>49.65212315198616</v>
      </c>
      <c r="J45" s="21">
        <f t="shared" si="3"/>
        <v>16.965398610703005</v>
      </c>
      <c r="K45" s="21">
        <f t="shared" si="4"/>
        <v>292.66699999999997</v>
      </c>
      <c r="L45" s="21">
        <f t="shared" si="5"/>
        <v>292.66699999999997</v>
      </c>
      <c r="M45" s="67">
        <v>292.67</v>
      </c>
    </row>
    <row r="46" spans="1:13" ht="30.75" customHeight="1">
      <c r="A46" s="4" t="s">
        <v>52</v>
      </c>
      <c r="B46" s="69" t="s">
        <v>104</v>
      </c>
      <c r="C46" s="20" t="s">
        <v>207</v>
      </c>
      <c r="D46" s="5">
        <v>1</v>
      </c>
      <c r="E46" s="17">
        <v>264</v>
      </c>
      <c r="F46" s="17">
        <v>264</v>
      </c>
      <c r="G46" s="17">
        <v>400</v>
      </c>
      <c r="H46" s="21">
        <f t="shared" si="2"/>
        <v>309.33300000000003</v>
      </c>
      <c r="I46" s="21">
        <f t="shared" si="0"/>
        <v>78.519636610850412</v>
      </c>
      <c r="J46" s="21">
        <f t="shared" si="3"/>
        <v>25.383530567656994</v>
      </c>
      <c r="K46" s="21">
        <f t="shared" si="4"/>
        <v>309.33300000000003</v>
      </c>
      <c r="L46" s="21">
        <f t="shared" si="5"/>
        <v>309.33300000000003</v>
      </c>
      <c r="M46" s="67">
        <v>309.33</v>
      </c>
    </row>
    <row r="47" spans="1:13" ht="30.75" customHeight="1">
      <c r="A47" s="4" t="s">
        <v>53</v>
      </c>
      <c r="B47" s="69" t="s">
        <v>105</v>
      </c>
      <c r="C47" s="20" t="s">
        <v>207</v>
      </c>
      <c r="D47" s="5">
        <v>1</v>
      </c>
      <c r="E47" s="17">
        <v>605</v>
      </c>
      <c r="F47" s="17">
        <v>600</v>
      </c>
      <c r="G47" s="17">
        <v>400</v>
      </c>
      <c r="H47" s="21">
        <f t="shared" si="2"/>
        <v>535</v>
      </c>
      <c r="I47" s="21">
        <f t="shared" si="0"/>
        <v>116.940155635265</v>
      </c>
      <c r="J47" s="21">
        <f t="shared" si="3"/>
        <v>21.857973015937382</v>
      </c>
      <c r="K47" s="21">
        <f t="shared" si="4"/>
        <v>535</v>
      </c>
      <c r="L47" s="21">
        <f t="shared" si="5"/>
        <v>535</v>
      </c>
      <c r="M47" s="67">
        <v>535</v>
      </c>
    </row>
    <row r="48" spans="1:13" ht="30.75" customHeight="1">
      <c r="A48" s="11" t="s">
        <v>54</v>
      </c>
      <c r="B48" s="69" t="s">
        <v>106</v>
      </c>
      <c r="C48" s="20" t="s">
        <v>207</v>
      </c>
      <c r="D48" s="5">
        <v>1</v>
      </c>
      <c r="E48" s="17">
        <v>605</v>
      </c>
      <c r="F48" s="17">
        <v>600</v>
      </c>
      <c r="G48" s="17">
        <v>500</v>
      </c>
      <c r="H48" s="21">
        <f t="shared" si="2"/>
        <v>568.33299999999997</v>
      </c>
      <c r="I48" s="21">
        <f t="shared" si="0"/>
        <v>59.231185481129785</v>
      </c>
      <c r="J48" s="21">
        <f t="shared" si="3"/>
        <v>10.421915581380949</v>
      </c>
      <c r="K48" s="21">
        <f t="shared" si="4"/>
        <v>568.33299999999997</v>
      </c>
      <c r="L48" s="21">
        <f t="shared" si="5"/>
        <v>568.33299999999997</v>
      </c>
      <c r="M48" s="67">
        <v>568.33000000000004</v>
      </c>
    </row>
    <row r="49" spans="1:13" ht="30.75" customHeight="1">
      <c r="A49" s="11" t="s">
        <v>55</v>
      </c>
      <c r="B49" s="69" t="s">
        <v>107</v>
      </c>
      <c r="C49" s="20" t="s">
        <v>207</v>
      </c>
      <c r="D49" s="5">
        <v>1</v>
      </c>
      <c r="E49" s="17">
        <v>605</v>
      </c>
      <c r="F49" s="17">
        <v>600</v>
      </c>
      <c r="G49" s="17">
        <v>500</v>
      </c>
      <c r="H49" s="21">
        <f t="shared" si="2"/>
        <v>568.33299999999997</v>
      </c>
      <c r="I49" s="21">
        <f t="shared" si="0"/>
        <v>59.231185481129785</v>
      </c>
      <c r="J49" s="21">
        <f t="shared" si="3"/>
        <v>10.421915581380949</v>
      </c>
      <c r="K49" s="21">
        <f t="shared" si="4"/>
        <v>568.33299999999997</v>
      </c>
      <c r="L49" s="21">
        <f t="shared" si="5"/>
        <v>568.33299999999997</v>
      </c>
      <c r="M49" s="67">
        <v>568.33000000000004</v>
      </c>
    </row>
    <row r="50" spans="1:13" ht="50.25" customHeight="1">
      <c r="A50" s="11" t="s">
        <v>56</v>
      </c>
      <c r="B50" s="69" t="s">
        <v>108</v>
      </c>
      <c r="C50" s="20" t="s">
        <v>207</v>
      </c>
      <c r="D50" s="5">
        <v>1</v>
      </c>
      <c r="E50" s="17">
        <v>605</v>
      </c>
      <c r="F50" s="17">
        <v>600</v>
      </c>
      <c r="G50" s="17">
        <v>400</v>
      </c>
      <c r="H50" s="21">
        <f t="shared" si="2"/>
        <v>535</v>
      </c>
      <c r="I50" s="21">
        <f t="shared" si="0"/>
        <v>116.940155635265</v>
      </c>
      <c r="J50" s="21">
        <f t="shared" si="3"/>
        <v>21.857973015937382</v>
      </c>
      <c r="K50" s="21">
        <f t="shared" si="4"/>
        <v>535</v>
      </c>
      <c r="L50" s="21">
        <f t="shared" si="5"/>
        <v>535</v>
      </c>
      <c r="M50" s="67">
        <v>535</v>
      </c>
    </row>
    <row r="51" spans="1:13" ht="50.25" customHeight="1">
      <c r="A51" s="11" t="s">
        <v>57</v>
      </c>
      <c r="B51" s="69" t="s">
        <v>109</v>
      </c>
      <c r="C51" s="20" t="s">
        <v>207</v>
      </c>
      <c r="D51" s="5">
        <v>1</v>
      </c>
      <c r="E51" s="17">
        <v>264</v>
      </c>
      <c r="F51" s="17">
        <v>240</v>
      </c>
      <c r="G51" s="17">
        <v>150</v>
      </c>
      <c r="H51" s="21">
        <f t="shared" si="2"/>
        <v>218</v>
      </c>
      <c r="I51" s="21">
        <f t="shared" si="0"/>
        <v>60.099916805266879</v>
      </c>
      <c r="J51" s="21">
        <f t="shared" si="3"/>
        <v>27.568769176727926</v>
      </c>
      <c r="K51" s="21">
        <f t="shared" si="4"/>
        <v>218</v>
      </c>
      <c r="L51" s="21">
        <f t="shared" si="5"/>
        <v>218</v>
      </c>
      <c r="M51" s="67">
        <v>218</v>
      </c>
    </row>
    <row r="52" spans="1:13" ht="50.25" customHeight="1">
      <c r="A52" s="11" t="s">
        <v>58</v>
      </c>
      <c r="B52" s="69" t="s">
        <v>110</v>
      </c>
      <c r="C52" s="20" t="s">
        <v>207</v>
      </c>
      <c r="D52" s="5">
        <v>1</v>
      </c>
      <c r="E52" s="17">
        <v>528</v>
      </c>
      <c r="F52" s="17">
        <v>540</v>
      </c>
      <c r="G52" s="17">
        <v>400</v>
      </c>
      <c r="H52" s="21">
        <f t="shared" si="2"/>
        <v>489.33300000000003</v>
      </c>
      <c r="I52" s="21">
        <f t="shared" si="0"/>
        <v>77.597250811481715</v>
      </c>
      <c r="J52" s="21">
        <f t="shared" si="3"/>
        <v>15.857759605724878</v>
      </c>
      <c r="K52" s="21">
        <f t="shared" si="4"/>
        <v>489.33300000000003</v>
      </c>
      <c r="L52" s="21">
        <f t="shared" si="5"/>
        <v>489.33300000000003</v>
      </c>
      <c r="M52" s="67">
        <v>489.33</v>
      </c>
    </row>
    <row r="53" spans="1:13" ht="50.25" customHeight="1">
      <c r="A53" s="11" t="s">
        <v>59</v>
      </c>
      <c r="B53" s="69" t="s">
        <v>111</v>
      </c>
      <c r="C53" s="20" t="s">
        <v>207</v>
      </c>
      <c r="D53" s="5">
        <v>1</v>
      </c>
      <c r="E53" s="17">
        <v>528</v>
      </c>
      <c r="F53" s="17">
        <v>540</v>
      </c>
      <c r="G53" s="17">
        <v>400</v>
      </c>
      <c r="H53" s="21">
        <f t="shared" si="2"/>
        <v>489.33300000000003</v>
      </c>
      <c r="I53" s="21">
        <f t="shared" si="0"/>
        <v>77.597250811481715</v>
      </c>
      <c r="J53" s="21">
        <f t="shared" si="3"/>
        <v>15.857759605724878</v>
      </c>
      <c r="K53" s="21">
        <f t="shared" si="4"/>
        <v>489.33300000000003</v>
      </c>
      <c r="L53" s="21">
        <f t="shared" si="5"/>
        <v>489.33300000000003</v>
      </c>
      <c r="M53" s="67">
        <v>489.33</v>
      </c>
    </row>
    <row r="54" spans="1:13" ht="50.25" customHeight="1">
      <c r="A54" s="11" t="s">
        <v>60</v>
      </c>
      <c r="B54" s="69" t="s">
        <v>112</v>
      </c>
      <c r="C54" s="20" t="s">
        <v>207</v>
      </c>
      <c r="D54" s="5">
        <v>1</v>
      </c>
      <c r="E54" s="17">
        <v>605</v>
      </c>
      <c r="F54" s="17">
        <v>600</v>
      </c>
      <c r="G54" s="17">
        <v>400</v>
      </c>
      <c r="H54" s="21">
        <f t="shared" si="2"/>
        <v>535</v>
      </c>
      <c r="I54" s="21">
        <f t="shared" si="0"/>
        <v>116.940155635265</v>
      </c>
      <c r="J54" s="21">
        <f t="shared" si="3"/>
        <v>21.857973015937382</v>
      </c>
      <c r="K54" s="21">
        <f t="shared" si="4"/>
        <v>535</v>
      </c>
      <c r="L54" s="21">
        <f t="shared" si="5"/>
        <v>535</v>
      </c>
      <c r="M54" s="67">
        <v>535</v>
      </c>
    </row>
    <row r="55" spans="1:13" ht="50.25" customHeight="1">
      <c r="A55" s="11" t="s">
        <v>61</v>
      </c>
      <c r="B55" s="69" t="s">
        <v>113</v>
      </c>
      <c r="C55" s="20" t="s">
        <v>207</v>
      </c>
      <c r="D55" s="5">
        <v>1</v>
      </c>
      <c r="E55" s="17">
        <v>605</v>
      </c>
      <c r="F55" s="17">
        <v>600</v>
      </c>
      <c r="G55" s="17">
        <v>400</v>
      </c>
      <c r="H55" s="21">
        <f t="shared" si="2"/>
        <v>535</v>
      </c>
      <c r="I55" s="21">
        <f t="shared" si="0"/>
        <v>116.940155635265</v>
      </c>
      <c r="J55" s="21">
        <f t="shared" si="3"/>
        <v>21.857973015937382</v>
      </c>
      <c r="K55" s="21">
        <f t="shared" si="4"/>
        <v>535</v>
      </c>
      <c r="L55" s="21">
        <f t="shared" si="5"/>
        <v>535</v>
      </c>
      <c r="M55" s="67">
        <v>535</v>
      </c>
    </row>
    <row r="56" spans="1:13" ht="50.25" customHeight="1">
      <c r="A56" s="11" t="s">
        <v>62</v>
      </c>
      <c r="B56" s="69" t="s">
        <v>114</v>
      </c>
      <c r="C56" s="20" t="s">
        <v>207</v>
      </c>
      <c r="D56" s="5">
        <v>1</v>
      </c>
      <c r="E56" s="17">
        <v>495.00000000000006</v>
      </c>
      <c r="F56" s="17">
        <v>480</v>
      </c>
      <c r="G56" s="17">
        <v>400</v>
      </c>
      <c r="H56" s="21">
        <f t="shared" si="2"/>
        <v>458.33300000000003</v>
      </c>
      <c r="I56" s="21">
        <f t="shared" si="0"/>
        <v>51.071844821780246</v>
      </c>
      <c r="J56" s="21">
        <f t="shared" si="3"/>
        <v>11.142956065083737</v>
      </c>
      <c r="K56" s="21">
        <f t="shared" si="4"/>
        <v>458.33300000000003</v>
      </c>
      <c r="L56" s="21">
        <f t="shared" si="5"/>
        <v>458.33300000000003</v>
      </c>
      <c r="M56" s="67">
        <v>458.33</v>
      </c>
    </row>
    <row r="57" spans="1:13" ht="50.25" customHeight="1">
      <c r="A57" s="11" t="s">
        <v>157</v>
      </c>
      <c r="B57" s="69" t="s">
        <v>115</v>
      </c>
      <c r="C57" s="20" t="s">
        <v>207</v>
      </c>
      <c r="D57" s="5">
        <v>1</v>
      </c>
      <c r="E57" s="17">
        <v>550</v>
      </c>
      <c r="F57" s="17">
        <v>600</v>
      </c>
      <c r="G57" s="17">
        <v>400</v>
      </c>
      <c r="H57" s="21">
        <f t="shared" si="2"/>
        <v>516.66700000000003</v>
      </c>
      <c r="I57" s="21">
        <f t="shared" si="0"/>
        <v>104.08329997410728</v>
      </c>
      <c r="J57" s="21">
        <f t="shared" si="3"/>
        <v>20.145141836832479</v>
      </c>
      <c r="K57" s="21">
        <f t="shared" si="4"/>
        <v>516.66700000000003</v>
      </c>
      <c r="L57" s="21">
        <f t="shared" si="5"/>
        <v>516.66700000000003</v>
      </c>
      <c r="M57" s="67">
        <v>516.66999999999996</v>
      </c>
    </row>
    <row r="58" spans="1:13" ht="50.25" customHeight="1">
      <c r="A58" s="11" t="s">
        <v>158</v>
      </c>
      <c r="B58" s="69" t="s">
        <v>116</v>
      </c>
      <c r="C58" s="20" t="s">
        <v>207</v>
      </c>
      <c r="D58" s="5">
        <v>1</v>
      </c>
      <c r="E58" s="17">
        <v>550</v>
      </c>
      <c r="F58" s="17">
        <v>600</v>
      </c>
      <c r="G58" s="17">
        <v>400</v>
      </c>
      <c r="H58" s="21">
        <f t="shared" si="2"/>
        <v>516.66700000000003</v>
      </c>
      <c r="I58" s="21">
        <f t="shared" si="0"/>
        <v>104.08329997410728</v>
      </c>
      <c r="J58" s="21">
        <f t="shared" si="3"/>
        <v>20.145141836832479</v>
      </c>
      <c r="K58" s="21">
        <f t="shared" si="4"/>
        <v>516.66700000000003</v>
      </c>
      <c r="L58" s="21">
        <f t="shared" si="5"/>
        <v>516.66700000000003</v>
      </c>
      <c r="M58" s="67">
        <v>516.66999999999996</v>
      </c>
    </row>
    <row r="59" spans="1:13" ht="50.25" customHeight="1">
      <c r="A59" s="11" t="s">
        <v>159</v>
      </c>
      <c r="B59" s="69" t="s">
        <v>117</v>
      </c>
      <c r="C59" s="20" t="s">
        <v>207</v>
      </c>
      <c r="D59" s="5">
        <v>1</v>
      </c>
      <c r="E59" s="17">
        <v>1320</v>
      </c>
      <c r="F59" s="17">
        <v>1200</v>
      </c>
      <c r="G59" s="17">
        <v>750</v>
      </c>
      <c r="H59" s="21">
        <f t="shared" si="2"/>
        <v>1090</v>
      </c>
      <c r="I59" s="21">
        <f t="shared" si="0"/>
        <v>300.49958402633439</v>
      </c>
      <c r="J59" s="21">
        <f t="shared" si="3"/>
        <v>27.568769176727926</v>
      </c>
      <c r="K59" s="21">
        <f t="shared" si="4"/>
        <v>1090</v>
      </c>
      <c r="L59" s="21">
        <f t="shared" si="5"/>
        <v>1090</v>
      </c>
      <c r="M59" s="67">
        <v>1090</v>
      </c>
    </row>
    <row r="60" spans="1:13" ht="50.25" customHeight="1">
      <c r="A60" s="11" t="s">
        <v>160</v>
      </c>
      <c r="B60" s="69" t="s">
        <v>118</v>
      </c>
      <c r="C60" s="20" t="s">
        <v>207</v>
      </c>
      <c r="D60" s="5">
        <v>1</v>
      </c>
      <c r="E60" s="17">
        <v>1320</v>
      </c>
      <c r="F60" s="17">
        <v>1200</v>
      </c>
      <c r="G60" s="17">
        <v>750</v>
      </c>
      <c r="H60" s="21">
        <f t="shared" si="2"/>
        <v>1090</v>
      </c>
      <c r="I60" s="21">
        <f t="shared" si="0"/>
        <v>300.49958402633439</v>
      </c>
      <c r="J60" s="21">
        <f t="shared" si="3"/>
        <v>27.568769176727926</v>
      </c>
      <c r="K60" s="21">
        <f t="shared" si="4"/>
        <v>1090</v>
      </c>
      <c r="L60" s="21">
        <f t="shared" si="5"/>
        <v>1090</v>
      </c>
      <c r="M60" s="67">
        <v>1090</v>
      </c>
    </row>
    <row r="61" spans="1:13" ht="50.25" customHeight="1">
      <c r="A61" s="11" t="s">
        <v>161</v>
      </c>
      <c r="B61" s="69" t="s">
        <v>119</v>
      </c>
      <c r="C61" s="20" t="s">
        <v>207</v>
      </c>
      <c r="D61" s="5">
        <v>1</v>
      </c>
      <c r="E61" s="17">
        <v>1320</v>
      </c>
      <c r="F61" s="17">
        <v>1200</v>
      </c>
      <c r="G61" s="17">
        <v>750</v>
      </c>
      <c r="H61" s="21">
        <f t="shared" si="2"/>
        <v>1090</v>
      </c>
      <c r="I61" s="21">
        <f t="shared" si="0"/>
        <v>300.49958402633439</v>
      </c>
      <c r="J61" s="21">
        <f t="shared" si="3"/>
        <v>27.568769176727926</v>
      </c>
      <c r="K61" s="21">
        <f t="shared" si="4"/>
        <v>1090</v>
      </c>
      <c r="L61" s="21">
        <f t="shared" si="5"/>
        <v>1090</v>
      </c>
      <c r="M61" s="67">
        <v>1090</v>
      </c>
    </row>
    <row r="62" spans="1:13" ht="30.75" customHeight="1">
      <c r="A62" s="11" t="s">
        <v>162</v>
      </c>
      <c r="B62" s="69" t="s">
        <v>120</v>
      </c>
      <c r="C62" s="20" t="s">
        <v>207</v>
      </c>
      <c r="D62" s="5">
        <v>1</v>
      </c>
      <c r="E62" s="17">
        <v>462.00000000000006</v>
      </c>
      <c r="F62" s="17">
        <v>480</v>
      </c>
      <c r="G62" s="17">
        <v>3</v>
      </c>
      <c r="H62" s="21">
        <f t="shared" si="2"/>
        <v>315</v>
      </c>
      <c r="I62" s="21">
        <f t="shared" si="0"/>
        <v>270.34977344173973</v>
      </c>
      <c r="J62" s="21">
        <f t="shared" si="3"/>
        <v>85.825324902139599</v>
      </c>
      <c r="K62" s="21">
        <f t="shared" si="4"/>
        <v>315</v>
      </c>
      <c r="L62" s="21">
        <f t="shared" si="5"/>
        <v>315</v>
      </c>
      <c r="M62" s="67">
        <v>315</v>
      </c>
    </row>
    <row r="63" spans="1:13" ht="30.75" customHeight="1">
      <c r="A63" s="11" t="s">
        <v>163</v>
      </c>
      <c r="B63" s="69" t="s">
        <v>121</v>
      </c>
      <c r="C63" s="20" t="s">
        <v>207</v>
      </c>
      <c r="D63" s="5">
        <v>1</v>
      </c>
      <c r="E63" s="17">
        <v>935.00000000000011</v>
      </c>
      <c r="F63" s="17">
        <v>960</v>
      </c>
      <c r="G63" s="17">
        <v>550</v>
      </c>
      <c r="H63" s="21">
        <f t="shared" si="2"/>
        <v>815</v>
      </c>
      <c r="I63" s="21">
        <f t="shared" si="0"/>
        <v>229.83689869122412</v>
      </c>
      <c r="J63" s="21">
        <f t="shared" si="3"/>
        <v>28.200846465180874</v>
      </c>
      <c r="K63" s="21">
        <f t="shared" si="4"/>
        <v>815</v>
      </c>
      <c r="L63" s="21">
        <f t="shared" si="5"/>
        <v>815</v>
      </c>
      <c r="M63" s="67">
        <v>815</v>
      </c>
    </row>
    <row r="64" spans="1:13" ht="30.75" customHeight="1">
      <c r="A64" s="11" t="s">
        <v>164</v>
      </c>
      <c r="B64" s="69" t="s">
        <v>122</v>
      </c>
      <c r="C64" s="20" t="s">
        <v>207</v>
      </c>
      <c r="D64" s="5">
        <v>1</v>
      </c>
      <c r="E64" s="17">
        <v>935.00000000000011</v>
      </c>
      <c r="F64" s="17">
        <v>960</v>
      </c>
      <c r="G64" s="17">
        <v>550</v>
      </c>
      <c r="H64" s="21">
        <f t="shared" si="2"/>
        <v>815</v>
      </c>
      <c r="I64" s="21">
        <f t="shared" si="0"/>
        <v>229.83689869122412</v>
      </c>
      <c r="J64" s="21">
        <f t="shared" si="3"/>
        <v>28.200846465180874</v>
      </c>
      <c r="K64" s="21">
        <f t="shared" si="4"/>
        <v>815</v>
      </c>
      <c r="L64" s="21">
        <f t="shared" si="5"/>
        <v>815</v>
      </c>
      <c r="M64" s="67">
        <v>815</v>
      </c>
    </row>
    <row r="65" spans="1:13" ht="38.25" customHeight="1">
      <c r="A65" s="11" t="s">
        <v>165</v>
      </c>
      <c r="B65" s="69" t="s">
        <v>123</v>
      </c>
      <c r="C65" s="20" t="s">
        <v>207</v>
      </c>
      <c r="D65" s="5">
        <v>1</v>
      </c>
      <c r="E65" s="17">
        <v>935.00000000000011</v>
      </c>
      <c r="F65" s="17">
        <v>960</v>
      </c>
      <c r="G65" s="17">
        <v>550</v>
      </c>
      <c r="H65" s="21">
        <f t="shared" si="2"/>
        <v>815</v>
      </c>
      <c r="I65" s="21">
        <f t="shared" si="0"/>
        <v>229.83689869122412</v>
      </c>
      <c r="J65" s="21">
        <f t="shared" si="3"/>
        <v>28.200846465180874</v>
      </c>
      <c r="K65" s="21">
        <f t="shared" si="4"/>
        <v>815</v>
      </c>
      <c r="L65" s="21">
        <f t="shared" si="5"/>
        <v>815</v>
      </c>
      <c r="M65" s="67">
        <v>815</v>
      </c>
    </row>
    <row r="66" spans="1:13" ht="36.75" customHeight="1">
      <c r="A66" s="11" t="s">
        <v>166</v>
      </c>
      <c r="B66" s="69" t="s">
        <v>124</v>
      </c>
      <c r="C66" s="20" t="s">
        <v>207</v>
      </c>
      <c r="D66" s="5">
        <v>1</v>
      </c>
      <c r="E66" s="17">
        <v>170</v>
      </c>
      <c r="F66" s="17">
        <v>150</v>
      </c>
      <c r="G66" s="17">
        <v>100</v>
      </c>
      <c r="H66" s="21">
        <f t="shared" si="2"/>
        <v>140</v>
      </c>
      <c r="I66" s="21">
        <f t="shared" si="0"/>
        <v>36.055512754639892</v>
      </c>
      <c r="J66" s="21">
        <f t="shared" si="3"/>
        <v>25.753937681885635</v>
      </c>
      <c r="K66" s="21">
        <f t="shared" si="4"/>
        <v>140</v>
      </c>
      <c r="L66" s="21">
        <f t="shared" si="5"/>
        <v>140</v>
      </c>
      <c r="M66" s="67">
        <v>140</v>
      </c>
    </row>
    <row r="67" spans="1:13" ht="32.25" customHeight="1">
      <c r="A67" s="11" t="s">
        <v>167</v>
      </c>
      <c r="B67" s="69" t="s">
        <v>125</v>
      </c>
      <c r="C67" s="20" t="s">
        <v>207</v>
      </c>
      <c r="D67" s="5">
        <v>1</v>
      </c>
      <c r="E67" s="17">
        <v>170</v>
      </c>
      <c r="F67" s="17">
        <v>150</v>
      </c>
      <c r="G67" s="17">
        <v>130</v>
      </c>
      <c r="H67" s="21">
        <f t="shared" si="2"/>
        <v>150</v>
      </c>
      <c r="I67" s="21">
        <f t="shared" si="0"/>
        <v>20</v>
      </c>
      <c r="J67" s="21">
        <f t="shared" si="3"/>
        <v>13.333333333333334</v>
      </c>
      <c r="K67" s="21">
        <f t="shared" si="4"/>
        <v>150</v>
      </c>
      <c r="L67" s="21">
        <f t="shared" si="5"/>
        <v>150</v>
      </c>
      <c r="M67" s="67">
        <v>150</v>
      </c>
    </row>
    <row r="68" spans="1:13" ht="38.25" customHeight="1">
      <c r="A68" s="11" t="s">
        <v>168</v>
      </c>
      <c r="B68" s="69" t="s">
        <v>126</v>
      </c>
      <c r="C68" s="20" t="s">
        <v>207</v>
      </c>
      <c r="D68" s="5">
        <v>1</v>
      </c>
      <c r="E68" s="17">
        <v>170</v>
      </c>
      <c r="F68" s="17">
        <v>150</v>
      </c>
      <c r="G68" s="17">
        <v>130</v>
      </c>
      <c r="H68" s="21">
        <f t="shared" si="2"/>
        <v>150</v>
      </c>
      <c r="I68" s="21">
        <f t="shared" si="0"/>
        <v>20</v>
      </c>
      <c r="J68" s="21">
        <f t="shared" si="3"/>
        <v>13.333333333333334</v>
      </c>
      <c r="K68" s="21">
        <f t="shared" si="4"/>
        <v>150</v>
      </c>
      <c r="L68" s="21">
        <f t="shared" si="5"/>
        <v>150</v>
      </c>
      <c r="M68" s="67">
        <v>150</v>
      </c>
    </row>
    <row r="69" spans="1:13" ht="38.25" customHeight="1">
      <c r="A69" s="11" t="s">
        <v>169</v>
      </c>
      <c r="B69" s="69" t="s">
        <v>127</v>
      </c>
      <c r="C69" s="20" t="s">
        <v>207</v>
      </c>
      <c r="D69" s="5">
        <v>1</v>
      </c>
      <c r="E69" s="17">
        <v>170</v>
      </c>
      <c r="F69" s="17">
        <v>150</v>
      </c>
      <c r="G69" s="17">
        <v>130</v>
      </c>
      <c r="H69" s="21">
        <f t="shared" si="2"/>
        <v>150</v>
      </c>
      <c r="I69" s="21">
        <f t="shared" si="0"/>
        <v>20</v>
      </c>
      <c r="J69" s="21">
        <f t="shared" si="3"/>
        <v>13.333333333333334</v>
      </c>
      <c r="K69" s="21">
        <f t="shared" si="4"/>
        <v>150</v>
      </c>
      <c r="L69" s="21">
        <f t="shared" si="5"/>
        <v>150</v>
      </c>
      <c r="M69" s="67">
        <v>150</v>
      </c>
    </row>
    <row r="70" spans="1:13" ht="35.25" customHeight="1">
      <c r="A70" s="11" t="s">
        <v>170</v>
      </c>
      <c r="B70" s="69" t="s">
        <v>128</v>
      </c>
      <c r="C70" s="20" t="s">
        <v>207</v>
      </c>
      <c r="D70" s="5">
        <v>1</v>
      </c>
      <c r="E70" s="17">
        <v>170</v>
      </c>
      <c r="F70" s="17">
        <v>150</v>
      </c>
      <c r="G70" s="17">
        <v>130</v>
      </c>
      <c r="H70" s="21">
        <f t="shared" si="2"/>
        <v>150</v>
      </c>
      <c r="I70" s="21">
        <f t="shared" si="0"/>
        <v>20</v>
      </c>
      <c r="J70" s="21">
        <f t="shared" si="3"/>
        <v>13.333333333333334</v>
      </c>
      <c r="K70" s="21">
        <f t="shared" si="4"/>
        <v>150</v>
      </c>
      <c r="L70" s="21">
        <f t="shared" si="5"/>
        <v>150</v>
      </c>
      <c r="M70" s="67">
        <v>150</v>
      </c>
    </row>
    <row r="71" spans="1:13" ht="50.25" customHeight="1">
      <c r="A71" s="11" t="s">
        <v>171</v>
      </c>
      <c r="B71" s="69" t="s">
        <v>129</v>
      </c>
      <c r="C71" s="20" t="s">
        <v>207</v>
      </c>
      <c r="D71" s="5">
        <v>1</v>
      </c>
      <c r="E71" s="17">
        <v>170</v>
      </c>
      <c r="F71" s="17">
        <v>150</v>
      </c>
      <c r="G71" s="17">
        <v>130</v>
      </c>
      <c r="H71" s="21">
        <f t="shared" si="2"/>
        <v>150</v>
      </c>
      <c r="I71" s="21">
        <f t="shared" si="0"/>
        <v>20</v>
      </c>
      <c r="J71" s="21">
        <f t="shared" si="3"/>
        <v>13.333333333333334</v>
      </c>
      <c r="K71" s="21">
        <f t="shared" si="4"/>
        <v>150</v>
      </c>
      <c r="L71" s="21">
        <f t="shared" si="5"/>
        <v>150</v>
      </c>
      <c r="M71" s="67">
        <v>150</v>
      </c>
    </row>
    <row r="72" spans="1:13" ht="25.5" customHeight="1">
      <c r="A72" s="11" t="s">
        <v>172</v>
      </c>
      <c r="B72" s="69" t="s">
        <v>130</v>
      </c>
      <c r="C72" s="20" t="s">
        <v>207</v>
      </c>
      <c r="D72" s="5">
        <v>1</v>
      </c>
      <c r="E72" s="17">
        <v>275</v>
      </c>
      <c r="F72" s="17">
        <v>360</v>
      </c>
      <c r="G72" s="17">
        <v>300</v>
      </c>
      <c r="H72" s="21">
        <f t="shared" si="2"/>
        <v>311.66699999999997</v>
      </c>
      <c r="I72" s="21">
        <f t="shared" si="0"/>
        <v>43.684474742178139</v>
      </c>
      <c r="J72" s="21">
        <f t="shared" si="3"/>
        <v>14.016394017389761</v>
      </c>
      <c r="K72" s="21">
        <f t="shared" si="4"/>
        <v>311.66699999999997</v>
      </c>
      <c r="L72" s="21">
        <f t="shared" si="5"/>
        <v>311.66699999999997</v>
      </c>
      <c r="M72" s="67">
        <v>311.67</v>
      </c>
    </row>
    <row r="73" spans="1:13" ht="40.5" customHeight="1">
      <c r="A73" s="11" t="s">
        <v>173</v>
      </c>
      <c r="B73" s="69" t="s">
        <v>131</v>
      </c>
      <c r="C73" s="20" t="s">
        <v>207</v>
      </c>
      <c r="D73" s="5">
        <v>1</v>
      </c>
      <c r="E73" s="17">
        <v>600</v>
      </c>
      <c r="F73" s="17">
        <v>500</v>
      </c>
      <c r="G73" s="17">
        <v>400</v>
      </c>
      <c r="H73" s="21">
        <f t="shared" si="2"/>
        <v>500</v>
      </c>
      <c r="I73" s="21">
        <f t="shared" ref="I73:I99" si="6">SQRT(((SUM((POWER(G73-H73,2)),(POWER(F73-H73,2)),(POWER(E73-H73,2)))/(COLUMNS(E73:G73)-1))))</f>
        <v>100</v>
      </c>
      <c r="J73" s="21">
        <f t="shared" si="3"/>
        <v>20</v>
      </c>
      <c r="K73" s="21">
        <f t="shared" si="4"/>
        <v>500</v>
      </c>
      <c r="L73" s="21">
        <f t="shared" si="5"/>
        <v>500</v>
      </c>
      <c r="M73" s="67">
        <v>500</v>
      </c>
    </row>
    <row r="74" spans="1:13" ht="24" customHeight="1">
      <c r="A74" s="11" t="s">
        <v>174</v>
      </c>
      <c r="B74" s="69" t="s">
        <v>132</v>
      </c>
      <c r="C74" s="20" t="s">
        <v>207</v>
      </c>
      <c r="D74" s="5">
        <v>1</v>
      </c>
      <c r="E74" s="17">
        <v>400</v>
      </c>
      <c r="F74" s="17">
        <v>350</v>
      </c>
      <c r="G74" s="17">
        <v>250</v>
      </c>
      <c r="H74" s="21">
        <f t="shared" ref="H74:H99" si="7">ROUND(AVERAGE(E74:G74),3)</f>
        <v>333.33300000000003</v>
      </c>
      <c r="I74" s="21">
        <f t="shared" si="6"/>
        <v>76.376261583688432</v>
      </c>
      <c r="J74" s="21">
        <f t="shared" ref="J74:J99" si="8">I74/H74*100</f>
        <v>22.912901388007917</v>
      </c>
      <c r="K74" s="21">
        <f t="shared" ref="K74:K99" si="9">H74</f>
        <v>333.33300000000003</v>
      </c>
      <c r="L74" s="21">
        <f t="shared" ref="L74:L99" si="10">K74*D74</f>
        <v>333.33300000000003</v>
      </c>
      <c r="M74" s="67">
        <v>333.33</v>
      </c>
    </row>
    <row r="75" spans="1:13" ht="33.75" customHeight="1">
      <c r="A75" s="11" t="s">
        <v>175</v>
      </c>
      <c r="B75" s="69" t="s">
        <v>133</v>
      </c>
      <c r="C75" s="20" t="s">
        <v>207</v>
      </c>
      <c r="D75" s="5">
        <v>1</v>
      </c>
      <c r="E75" s="17">
        <v>5600</v>
      </c>
      <c r="F75" s="17">
        <v>5000</v>
      </c>
      <c r="G75" s="17">
        <v>4000</v>
      </c>
      <c r="H75" s="21">
        <f t="shared" si="7"/>
        <v>4866.6670000000004</v>
      </c>
      <c r="I75" s="21">
        <f t="shared" si="6"/>
        <v>808.29037686557911</v>
      </c>
      <c r="J75" s="21">
        <f t="shared" si="8"/>
        <v>16.608705236367705</v>
      </c>
      <c r="K75" s="21">
        <f t="shared" si="9"/>
        <v>4866.6670000000004</v>
      </c>
      <c r="L75" s="21">
        <f t="shared" si="10"/>
        <v>4866.6670000000004</v>
      </c>
      <c r="M75" s="67">
        <v>4866.67</v>
      </c>
    </row>
    <row r="76" spans="1:13" ht="34.5" customHeight="1">
      <c r="A76" s="11" t="s">
        <v>176</v>
      </c>
      <c r="B76" s="71" t="s">
        <v>212</v>
      </c>
      <c r="C76" s="20" t="s">
        <v>207</v>
      </c>
      <c r="D76" s="5">
        <v>1</v>
      </c>
      <c r="E76" s="17">
        <v>6050.0000000000009</v>
      </c>
      <c r="F76" s="17">
        <v>6000</v>
      </c>
      <c r="G76" s="17">
        <v>3500</v>
      </c>
      <c r="H76" s="21">
        <f t="shared" si="7"/>
        <v>5183.3329999999996</v>
      </c>
      <c r="I76" s="21">
        <f t="shared" si="6"/>
        <v>1458.0237766694688</v>
      </c>
      <c r="J76" s="21">
        <f t="shared" si="8"/>
        <v>28.129077886168396</v>
      </c>
      <c r="K76" s="21">
        <f t="shared" si="9"/>
        <v>5183.3329999999996</v>
      </c>
      <c r="L76" s="21">
        <f t="shared" si="10"/>
        <v>5183.3329999999996</v>
      </c>
      <c r="M76" s="67">
        <v>5183.33</v>
      </c>
    </row>
    <row r="77" spans="1:13" ht="27" customHeight="1">
      <c r="A77" s="11" t="s">
        <v>177</v>
      </c>
      <c r="B77" s="69" t="s">
        <v>134</v>
      </c>
      <c r="C77" s="20" t="s">
        <v>207</v>
      </c>
      <c r="D77" s="5">
        <v>1</v>
      </c>
      <c r="E77" s="17">
        <v>400</v>
      </c>
      <c r="F77" s="17">
        <v>350</v>
      </c>
      <c r="G77" s="17">
        <v>250</v>
      </c>
      <c r="H77" s="21">
        <f t="shared" si="7"/>
        <v>333.33300000000003</v>
      </c>
      <c r="I77" s="21">
        <f t="shared" si="6"/>
        <v>76.376261583688432</v>
      </c>
      <c r="J77" s="21">
        <f t="shared" si="8"/>
        <v>22.912901388007917</v>
      </c>
      <c r="K77" s="21">
        <f t="shared" si="9"/>
        <v>333.33300000000003</v>
      </c>
      <c r="L77" s="21">
        <f t="shared" si="10"/>
        <v>333.33300000000003</v>
      </c>
      <c r="M77" s="67">
        <v>333.33</v>
      </c>
    </row>
    <row r="78" spans="1:13" ht="27" customHeight="1">
      <c r="A78" s="11" t="s">
        <v>178</v>
      </c>
      <c r="B78" s="36" t="s">
        <v>135</v>
      </c>
      <c r="C78" s="20" t="s">
        <v>207</v>
      </c>
      <c r="D78" s="5">
        <v>1</v>
      </c>
      <c r="E78" s="17">
        <v>250</v>
      </c>
      <c r="F78" s="17">
        <v>200</v>
      </c>
      <c r="G78" s="17">
        <v>150</v>
      </c>
      <c r="H78" s="21">
        <f t="shared" si="7"/>
        <v>200</v>
      </c>
      <c r="I78" s="21">
        <f t="shared" si="6"/>
        <v>50</v>
      </c>
      <c r="J78" s="21">
        <f t="shared" si="8"/>
        <v>25</v>
      </c>
      <c r="K78" s="21">
        <f t="shared" si="9"/>
        <v>200</v>
      </c>
      <c r="L78" s="21">
        <f t="shared" si="10"/>
        <v>200</v>
      </c>
      <c r="M78" s="67">
        <v>200</v>
      </c>
    </row>
    <row r="79" spans="1:13" ht="27" customHeight="1">
      <c r="A79" s="11" t="s">
        <v>179</v>
      </c>
      <c r="B79" s="36" t="s">
        <v>136</v>
      </c>
      <c r="C79" s="20" t="s">
        <v>207</v>
      </c>
      <c r="D79" s="5">
        <v>1</v>
      </c>
      <c r="E79" s="17">
        <v>550</v>
      </c>
      <c r="F79" s="17">
        <v>500</v>
      </c>
      <c r="G79" s="17">
        <v>350</v>
      </c>
      <c r="H79" s="21">
        <f t="shared" si="7"/>
        <v>466.66699999999997</v>
      </c>
      <c r="I79" s="21">
        <f t="shared" si="6"/>
        <v>104.08329997410728</v>
      </c>
      <c r="J79" s="21">
        <f t="shared" si="8"/>
        <v>22.303548349059881</v>
      </c>
      <c r="K79" s="21">
        <f t="shared" si="9"/>
        <v>466.66699999999997</v>
      </c>
      <c r="L79" s="21">
        <f t="shared" si="10"/>
        <v>466.66699999999997</v>
      </c>
      <c r="M79" s="67">
        <v>466.67</v>
      </c>
    </row>
    <row r="80" spans="1:13" ht="40.5" customHeight="1">
      <c r="A80" s="11" t="s">
        <v>180</v>
      </c>
      <c r="B80" s="36" t="s">
        <v>137</v>
      </c>
      <c r="C80" s="20" t="s">
        <v>207</v>
      </c>
      <c r="D80" s="5">
        <v>1</v>
      </c>
      <c r="E80" s="17">
        <v>1200</v>
      </c>
      <c r="F80" s="17">
        <v>1000</v>
      </c>
      <c r="G80" s="17">
        <v>850</v>
      </c>
      <c r="H80" s="21">
        <f t="shared" si="7"/>
        <v>1016.667</v>
      </c>
      <c r="I80" s="21">
        <f t="shared" si="6"/>
        <v>175.59422921468689</v>
      </c>
      <c r="J80" s="21">
        <f t="shared" si="8"/>
        <v>17.271557866507607</v>
      </c>
      <c r="K80" s="21">
        <f t="shared" si="9"/>
        <v>1016.667</v>
      </c>
      <c r="L80" s="21">
        <f t="shared" si="10"/>
        <v>1016.667</v>
      </c>
      <c r="M80" s="67">
        <v>1016.67</v>
      </c>
    </row>
    <row r="81" spans="1:13" ht="40.5" customHeight="1">
      <c r="A81" s="11" t="s">
        <v>181</v>
      </c>
      <c r="B81" s="36" t="s">
        <v>138</v>
      </c>
      <c r="C81" s="20" t="s">
        <v>207</v>
      </c>
      <c r="D81" s="5">
        <v>1</v>
      </c>
      <c r="E81" s="17">
        <v>1200</v>
      </c>
      <c r="F81" s="17">
        <v>1000</v>
      </c>
      <c r="G81" s="17">
        <v>850</v>
      </c>
      <c r="H81" s="21">
        <f t="shared" si="7"/>
        <v>1016.667</v>
      </c>
      <c r="I81" s="21">
        <f t="shared" si="6"/>
        <v>175.59422921468689</v>
      </c>
      <c r="J81" s="21">
        <f t="shared" si="8"/>
        <v>17.271557866507607</v>
      </c>
      <c r="K81" s="21">
        <f t="shared" si="9"/>
        <v>1016.667</v>
      </c>
      <c r="L81" s="21">
        <f t="shared" si="10"/>
        <v>1016.667</v>
      </c>
      <c r="M81" s="67">
        <v>1016.67</v>
      </c>
    </row>
    <row r="82" spans="1:13" ht="40.5" customHeight="1">
      <c r="A82" s="11" t="s">
        <v>182</v>
      </c>
      <c r="B82" s="36" t="s">
        <v>139</v>
      </c>
      <c r="C82" s="20" t="s">
        <v>207</v>
      </c>
      <c r="D82" s="5">
        <v>1</v>
      </c>
      <c r="E82" s="17">
        <v>1200</v>
      </c>
      <c r="F82" s="17">
        <v>1000</v>
      </c>
      <c r="G82" s="17">
        <v>850</v>
      </c>
      <c r="H82" s="21">
        <f t="shared" si="7"/>
        <v>1016.667</v>
      </c>
      <c r="I82" s="21">
        <f t="shared" si="6"/>
        <v>175.59422921468689</v>
      </c>
      <c r="J82" s="21">
        <f t="shared" si="8"/>
        <v>17.271557866507607</v>
      </c>
      <c r="K82" s="21">
        <f t="shared" si="9"/>
        <v>1016.667</v>
      </c>
      <c r="L82" s="21">
        <f t="shared" si="10"/>
        <v>1016.667</v>
      </c>
      <c r="M82" s="67">
        <v>1016.67</v>
      </c>
    </row>
    <row r="83" spans="1:13" ht="40.5" customHeight="1">
      <c r="A83" s="11" t="s">
        <v>183</v>
      </c>
      <c r="B83" s="36" t="s">
        <v>140</v>
      </c>
      <c r="C83" s="20" t="s">
        <v>207</v>
      </c>
      <c r="D83" s="5">
        <v>1</v>
      </c>
      <c r="E83" s="17">
        <v>1200</v>
      </c>
      <c r="F83" s="17">
        <v>1000</v>
      </c>
      <c r="G83" s="17">
        <v>850</v>
      </c>
      <c r="H83" s="21">
        <f t="shared" si="7"/>
        <v>1016.667</v>
      </c>
      <c r="I83" s="21">
        <f t="shared" si="6"/>
        <v>175.59422921468689</v>
      </c>
      <c r="J83" s="21">
        <f t="shared" si="8"/>
        <v>17.271557866507607</v>
      </c>
      <c r="K83" s="21">
        <f t="shared" si="9"/>
        <v>1016.667</v>
      </c>
      <c r="L83" s="21">
        <f t="shared" si="10"/>
        <v>1016.667</v>
      </c>
      <c r="M83" s="67">
        <v>1016.67</v>
      </c>
    </row>
    <row r="84" spans="1:13" ht="40.5" customHeight="1">
      <c r="A84" s="11" t="s">
        <v>184</v>
      </c>
      <c r="B84" s="36" t="s">
        <v>141</v>
      </c>
      <c r="C84" s="20" t="s">
        <v>207</v>
      </c>
      <c r="D84" s="5">
        <v>1</v>
      </c>
      <c r="E84" s="17">
        <v>1600</v>
      </c>
      <c r="F84" s="17">
        <v>1300</v>
      </c>
      <c r="G84" s="17">
        <v>1100</v>
      </c>
      <c r="H84" s="21">
        <f t="shared" si="7"/>
        <v>1333.3330000000001</v>
      </c>
      <c r="I84" s="21">
        <f t="shared" si="6"/>
        <v>251.66114784268947</v>
      </c>
      <c r="J84" s="21">
        <f t="shared" si="8"/>
        <v>18.874590806849412</v>
      </c>
      <c r="K84" s="21">
        <f t="shared" si="9"/>
        <v>1333.3330000000001</v>
      </c>
      <c r="L84" s="21">
        <f t="shared" si="10"/>
        <v>1333.3330000000001</v>
      </c>
      <c r="M84" s="67">
        <v>1333.33</v>
      </c>
    </row>
    <row r="85" spans="1:13" ht="40.5" customHeight="1">
      <c r="A85" s="11" t="s">
        <v>185</v>
      </c>
      <c r="B85" s="36" t="s">
        <v>142</v>
      </c>
      <c r="C85" s="20" t="s">
        <v>207</v>
      </c>
      <c r="D85" s="5">
        <v>1</v>
      </c>
      <c r="E85" s="17">
        <v>800</v>
      </c>
      <c r="F85" s="17">
        <v>700</v>
      </c>
      <c r="G85" s="17">
        <v>550</v>
      </c>
      <c r="H85" s="21">
        <f t="shared" si="7"/>
        <v>683.33299999999997</v>
      </c>
      <c r="I85" s="21">
        <f t="shared" si="6"/>
        <v>125.83057392184142</v>
      </c>
      <c r="J85" s="21">
        <f t="shared" si="8"/>
        <v>18.414239312581337</v>
      </c>
      <c r="K85" s="21">
        <f t="shared" si="9"/>
        <v>683.33299999999997</v>
      </c>
      <c r="L85" s="21">
        <f t="shared" si="10"/>
        <v>683.33299999999997</v>
      </c>
      <c r="M85" s="67">
        <v>683.33</v>
      </c>
    </row>
    <row r="86" spans="1:13" ht="40.5" customHeight="1">
      <c r="A86" s="11" t="s">
        <v>186</v>
      </c>
      <c r="B86" s="36" t="s">
        <v>143</v>
      </c>
      <c r="C86" s="20" t="s">
        <v>207</v>
      </c>
      <c r="D86" s="5">
        <v>1</v>
      </c>
      <c r="E86" s="17">
        <v>800</v>
      </c>
      <c r="F86" s="17">
        <v>700</v>
      </c>
      <c r="G86" s="17">
        <v>550</v>
      </c>
      <c r="H86" s="21">
        <f t="shared" si="7"/>
        <v>683.33299999999997</v>
      </c>
      <c r="I86" s="21">
        <f t="shared" si="6"/>
        <v>125.83057392184142</v>
      </c>
      <c r="J86" s="21">
        <f t="shared" si="8"/>
        <v>18.414239312581337</v>
      </c>
      <c r="K86" s="21">
        <f t="shared" si="9"/>
        <v>683.33299999999997</v>
      </c>
      <c r="L86" s="21">
        <f t="shared" si="10"/>
        <v>683.33299999999997</v>
      </c>
      <c r="M86" s="67">
        <v>683.33</v>
      </c>
    </row>
    <row r="87" spans="1:13" ht="40.5" customHeight="1">
      <c r="A87" s="11" t="s">
        <v>187</v>
      </c>
      <c r="B87" s="36" t="s">
        <v>144</v>
      </c>
      <c r="C87" s="20" t="s">
        <v>207</v>
      </c>
      <c r="D87" s="5">
        <v>1</v>
      </c>
      <c r="E87" s="17">
        <v>1100</v>
      </c>
      <c r="F87" s="17">
        <v>1000</v>
      </c>
      <c r="G87" s="17">
        <v>850</v>
      </c>
      <c r="H87" s="21">
        <f t="shared" si="7"/>
        <v>983.33299999999997</v>
      </c>
      <c r="I87" s="21">
        <f t="shared" si="6"/>
        <v>125.83057392184142</v>
      </c>
      <c r="J87" s="21">
        <f t="shared" si="8"/>
        <v>12.796333889114006</v>
      </c>
      <c r="K87" s="21">
        <f t="shared" si="9"/>
        <v>983.33299999999997</v>
      </c>
      <c r="L87" s="21">
        <f t="shared" si="10"/>
        <v>983.33299999999997</v>
      </c>
      <c r="M87" s="67">
        <v>983.33</v>
      </c>
    </row>
    <row r="88" spans="1:13" ht="40.5" customHeight="1">
      <c r="A88" s="11" t="s">
        <v>188</v>
      </c>
      <c r="B88" s="36" t="s">
        <v>145</v>
      </c>
      <c r="C88" s="20" t="s">
        <v>207</v>
      </c>
      <c r="D88" s="5">
        <v>1</v>
      </c>
      <c r="E88" s="17">
        <v>1100</v>
      </c>
      <c r="F88" s="17">
        <v>1000</v>
      </c>
      <c r="G88" s="17">
        <v>850</v>
      </c>
      <c r="H88" s="21">
        <f t="shared" si="7"/>
        <v>983.33299999999997</v>
      </c>
      <c r="I88" s="21">
        <f t="shared" si="6"/>
        <v>125.83057392184142</v>
      </c>
      <c r="J88" s="21">
        <f t="shared" si="8"/>
        <v>12.796333889114006</v>
      </c>
      <c r="K88" s="21">
        <f t="shared" si="9"/>
        <v>983.33299999999997</v>
      </c>
      <c r="L88" s="21">
        <f t="shared" si="10"/>
        <v>983.33299999999997</v>
      </c>
      <c r="M88" s="67">
        <v>983.33</v>
      </c>
    </row>
    <row r="89" spans="1:13" ht="40.5" customHeight="1">
      <c r="A89" s="11" t="s">
        <v>189</v>
      </c>
      <c r="B89" s="36" t="s">
        <v>146</v>
      </c>
      <c r="C89" s="20" t="s">
        <v>207</v>
      </c>
      <c r="D89" s="5">
        <v>1</v>
      </c>
      <c r="E89" s="17">
        <v>800</v>
      </c>
      <c r="F89" s="17">
        <v>700</v>
      </c>
      <c r="G89" s="17">
        <v>550</v>
      </c>
      <c r="H89" s="21">
        <f t="shared" si="7"/>
        <v>683.33299999999997</v>
      </c>
      <c r="I89" s="21">
        <f t="shared" si="6"/>
        <v>125.83057392184142</v>
      </c>
      <c r="J89" s="21">
        <f t="shared" si="8"/>
        <v>18.414239312581337</v>
      </c>
      <c r="K89" s="21">
        <f t="shared" si="9"/>
        <v>683.33299999999997</v>
      </c>
      <c r="L89" s="21">
        <f t="shared" si="10"/>
        <v>683.33299999999997</v>
      </c>
      <c r="M89" s="67">
        <v>683.33</v>
      </c>
    </row>
    <row r="90" spans="1:13" ht="40.5" customHeight="1">
      <c r="A90" s="11" t="s">
        <v>190</v>
      </c>
      <c r="B90" s="36" t="s">
        <v>147</v>
      </c>
      <c r="C90" s="20" t="s">
        <v>207</v>
      </c>
      <c r="D90" s="5">
        <v>1</v>
      </c>
      <c r="E90" s="17">
        <v>4500</v>
      </c>
      <c r="F90" s="17">
        <v>4000</v>
      </c>
      <c r="G90" s="17">
        <v>3300</v>
      </c>
      <c r="H90" s="21">
        <f t="shared" si="7"/>
        <v>3933.3330000000001</v>
      </c>
      <c r="I90" s="21">
        <f t="shared" si="6"/>
        <v>602.77137733430902</v>
      </c>
      <c r="J90" s="21">
        <f t="shared" si="8"/>
        <v>15.324697332626275</v>
      </c>
      <c r="K90" s="21">
        <f t="shared" si="9"/>
        <v>3933.3330000000001</v>
      </c>
      <c r="L90" s="21">
        <f t="shared" si="10"/>
        <v>3933.3330000000001</v>
      </c>
      <c r="M90" s="67">
        <v>3933.33</v>
      </c>
    </row>
    <row r="91" spans="1:13" ht="57.75" customHeight="1">
      <c r="A91" s="11" t="s">
        <v>191</v>
      </c>
      <c r="B91" s="36" t="s">
        <v>148</v>
      </c>
      <c r="C91" s="20" t="s">
        <v>207</v>
      </c>
      <c r="D91" s="5">
        <v>1</v>
      </c>
      <c r="E91" s="17">
        <v>6000</v>
      </c>
      <c r="F91" s="17">
        <v>5000</v>
      </c>
      <c r="G91" s="17">
        <v>4350</v>
      </c>
      <c r="H91" s="21">
        <f t="shared" si="7"/>
        <v>5116.6670000000004</v>
      </c>
      <c r="I91" s="21">
        <f t="shared" si="6"/>
        <v>831.16384265287911</v>
      </c>
      <c r="J91" s="21">
        <f t="shared" si="8"/>
        <v>16.244243423558324</v>
      </c>
      <c r="K91" s="21">
        <f t="shared" si="9"/>
        <v>5116.6670000000004</v>
      </c>
      <c r="L91" s="21">
        <f t="shared" si="10"/>
        <v>5116.6670000000004</v>
      </c>
      <c r="M91" s="67">
        <v>5116.67</v>
      </c>
    </row>
    <row r="92" spans="1:13" ht="40.5" customHeight="1">
      <c r="A92" s="11" t="s">
        <v>192</v>
      </c>
      <c r="B92" s="36" t="s">
        <v>149</v>
      </c>
      <c r="C92" s="20" t="s">
        <v>207</v>
      </c>
      <c r="D92" s="5">
        <v>1</v>
      </c>
      <c r="E92" s="17">
        <v>8800</v>
      </c>
      <c r="F92" s="17">
        <v>8400</v>
      </c>
      <c r="G92" s="17">
        <v>5200</v>
      </c>
      <c r="H92" s="21">
        <f t="shared" si="7"/>
        <v>7466.6670000000004</v>
      </c>
      <c r="I92" s="21">
        <f t="shared" si="6"/>
        <v>1973.1531449265412</v>
      </c>
      <c r="J92" s="21">
        <f t="shared" si="8"/>
        <v>26.426157011241308</v>
      </c>
      <c r="K92" s="21">
        <f t="shared" si="9"/>
        <v>7466.6670000000004</v>
      </c>
      <c r="L92" s="21">
        <f t="shared" si="10"/>
        <v>7466.6670000000004</v>
      </c>
      <c r="M92" s="67">
        <v>7466.67</v>
      </c>
    </row>
    <row r="93" spans="1:13" ht="40.5" customHeight="1">
      <c r="A93" s="11" t="s">
        <v>193</v>
      </c>
      <c r="B93" s="36" t="s">
        <v>150</v>
      </c>
      <c r="C93" s="20" t="s">
        <v>207</v>
      </c>
      <c r="D93" s="5">
        <v>1</v>
      </c>
      <c r="E93" s="17">
        <v>9900</v>
      </c>
      <c r="F93" s="17">
        <v>9600</v>
      </c>
      <c r="G93" s="17">
        <v>6300</v>
      </c>
      <c r="H93" s="21">
        <f t="shared" si="7"/>
        <v>8600</v>
      </c>
      <c r="I93" s="21">
        <f t="shared" si="6"/>
        <v>1997.498435543818</v>
      </c>
      <c r="J93" s="21">
        <f t="shared" si="8"/>
        <v>23.226725994695556</v>
      </c>
      <c r="K93" s="21">
        <f t="shared" si="9"/>
        <v>8600</v>
      </c>
      <c r="L93" s="21">
        <f t="shared" si="10"/>
        <v>8600</v>
      </c>
      <c r="M93" s="67">
        <v>8600</v>
      </c>
    </row>
    <row r="94" spans="1:13" ht="40.5" customHeight="1">
      <c r="A94" s="11" t="s">
        <v>194</v>
      </c>
      <c r="B94" s="36" t="s">
        <v>151</v>
      </c>
      <c r="C94" s="20" t="s">
        <v>207</v>
      </c>
      <c r="D94" s="5">
        <v>1</v>
      </c>
      <c r="E94" s="17">
        <v>12100.000000000002</v>
      </c>
      <c r="F94" s="17">
        <v>10800</v>
      </c>
      <c r="G94" s="17">
        <v>9300</v>
      </c>
      <c r="H94" s="21">
        <f t="shared" si="7"/>
        <v>10733.333000000001</v>
      </c>
      <c r="I94" s="21">
        <f t="shared" si="6"/>
        <v>1401.1899704656405</v>
      </c>
      <c r="J94" s="21">
        <f t="shared" si="8"/>
        <v>13.054565347647747</v>
      </c>
      <c r="K94" s="21">
        <f t="shared" si="9"/>
        <v>10733.333000000001</v>
      </c>
      <c r="L94" s="21">
        <f t="shared" si="10"/>
        <v>10733.333000000001</v>
      </c>
      <c r="M94" s="67">
        <v>10733.33</v>
      </c>
    </row>
    <row r="95" spans="1:13" ht="40.5" customHeight="1">
      <c r="A95" s="11" t="s">
        <v>195</v>
      </c>
      <c r="B95" s="36" t="s">
        <v>152</v>
      </c>
      <c r="C95" s="20" t="s">
        <v>207</v>
      </c>
      <c r="D95" s="5">
        <v>1</v>
      </c>
      <c r="E95" s="17">
        <v>1800</v>
      </c>
      <c r="F95" s="17">
        <v>2160</v>
      </c>
      <c r="G95" s="17">
        <v>1200</v>
      </c>
      <c r="H95" s="21">
        <f t="shared" si="7"/>
        <v>1720</v>
      </c>
      <c r="I95" s="21">
        <f t="shared" si="6"/>
        <v>484.97422611928562</v>
      </c>
      <c r="J95" s="21">
        <f t="shared" si="8"/>
        <v>28.196175937167766</v>
      </c>
      <c r="K95" s="21">
        <f t="shared" si="9"/>
        <v>1720</v>
      </c>
      <c r="L95" s="21">
        <f t="shared" si="10"/>
        <v>1720</v>
      </c>
      <c r="M95" s="67">
        <v>1720</v>
      </c>
    </row>
    <row r="96" spans="1:13" ht="40.5" customHeight="1">
      <c r="A96" s="11" t="s">
        <v>196</v>
      </c>
      <c r="B96" s="36" t="s">
        <v>153</v>
      </c>
      <c r="C96" s="20" t="s">
        <v>207</v>
      </c>
      <c r="D96" s="5">
        <v>1</v>
      </c>
      <c r="E96" s="17">
        <v>1800</v>
      </c>
      <c r="F96" s="17">
        <v>1700</v>
      </c>
      <c r="G96" s="17">
        <v>1200</v>
      </c>
      <c r="H96" s="21">
        <f t="shared" si="7"/>
        <v>1566.6669999999999</v>
      </c>
      <c r="I96" s="21">
        <f t="shared" si="6"/>
        <v>321.45502536669107</v>
      </c>
      <c r="J96" s="21">
        <f t="shared" si="8"/>
        <v>20.518401508852303</v>
      </c>
      <c r="K96" s="21">
        <f t="shared" si="9"/>
        <v>1566.6669999999999</v>
      </c>
      <c r="L96" s="21">
        <f t="shared" si="10"/>
        <v>1566.6669999999999</v>
      </c>
      <c r="M96" s="67">
        <v>1566.67</v>
      </c>
    </row>
    <row r="97" spans="1:13" ht="40.5" customHeight="1">
      <c r="A97" s="11" t="s">
        <v>197</v>
      </c>
      <c r="B97" s="36" t="s">
        <v>154</v>
      </c>
      <c r="C97" s="20" t="s">
        <v>207</v>
      </c>
      <c r="D97" s="5">
        <v>1</v>
      </c>
      <c r="E97" s="17">
        <v>5720.0000000000009</v>
      </c>
      <c r="F97" s="17">
        <v>5760</v>
      </c>
      <c r="G97" s="17">
        <v>3100</v>
      </c>
      <c r="H97" s="21">
        <f t="shared" si="7"/>
        <v>4860</v>
      </c>
      <c r="I97" s="21">
        <f t="shared" si="6"/>
        <v>1524.3359209832986</v>
      </c>
      <c r="J97" s="21">
        <f t="shared" si="8"/>
        <v>31.364936645746884</v>
      </c>
      <c r="K97" s="21">
        <f t="shared" si="9"/>
        <v>4860</v>
      </c>
      <c r="L97" s="21">
        <f t="shared" si="10"/>
        <v>4860</v>
      </c>
      <c r="M97" s="67">
        <v>4860</v>
      </c>
    </row>
    <row r="98" spans="1:13" ht="40.5" customHeight="1">
      <c r="A98" s="11" t="s">
        <v>198</v>
      </c>
      <c r="B98" s="36" t="s">
        <v>155</v>
      </c>
      <c r="C98" s="20" t="s">
        <v>207</v>
      </c>
      <c r="D98" s="5">
        <v>1</v>
      </c>
      <c r="E98" s="17">
        <v>5500</v>
      </c>
      <c r="F98" s="17">
        <v>4800</v>
      </c>
      <c r="G98" s="17">
        <v>3300</v>
      </c>
      <c r="H98" s="21">
        <f t="shared" si="7"/>
        <v>4533.3329999999996</v>
      </c>
      <c r="I98" s="21">
        <f t="shared" si="6"/>
        <v>1123.9810200058985</v>
      </c>
      <c r="J98" s="21">
        <f t="shared" si="8"/>
        <v>24.793700793784584</v>
      </c>
      <c r="K98" s="21">
        <f t="shared" si="9"/>
        <v>4533.3329999999996</v>
      </c>
      <c r="L98" s="21">
        <f t="shared" si="10"/>
        <v>4533.3329999999996</v>
      </c>
      <c r="M98" s="67">
        <v>4533.33</v>
      </c>
    </row>
    <row r="99" spans="1:13" ht="40.5" customHeight="1">
      <c r="A99" s="11" t="s">
        <v>199</v>
      </c>
      <c r="B99" s="36" t="s">
        <v>156</v>
      </c>
      <c r="C99" s="20" t="s">
        <v>207</v>
      </c>
      <c r="D99" s="5">
        <v>1</v>
      </c>
      <c r="E99" s="17">
        <v>1800</v>
      </c>
      <c r="F99" s="17">
        <v>1900</v>
      </c>
      <c r="G99" s="17">
        <v>1300</v>
      </c>
      <c r="H99" s="21">
        <f t="shared" si="7"/>
        <v>1666.6669999999999</v>
      </c>
      <c r="I99" s="21">
        <f t="shared" si="6"/>
        <v>321.45502536669107</v>
      </c>
      <c r="J99" s="21">
        <f t="shared" si="8"/>
        <v>19.287297664541931</v>
      </c>
      <c r="K99" s="21">
        <f t="shared" si="9"/>
        <v>1666.6669999999999</v>
      </c>
      <c r="L99" s="21">
        <f t="shared" si="10"/>
        <v>1666.6669999999999</v>
      </c>
      <c r="M99" s="67">
        <v>1666.67</v>
      </c>
    </row>
    <row r="100" spans="1:13">
      <c r="A100" s="55"/>
      <c r="B100" s="55"/>
      <c r="C100" s="55"/>
      <c r="D100" s="55"/>
      <c r="E100" s="55"/>
      <c r="F100" s="55"/>
      <c r="G100" s="55"/>
      <c r="H100" s="55"/>
      <c r="I100" s="25"/>
      <c r="K100" s="26" t="s">
        <v>12</v>
      </c>
      <c r="L100" s="27">
        <f>SUM(L9:L99)</f>
        <v>103378.99799999999</v>
      </c>
      <c r="M100" s="66">
        <f>SUM(M9:M99)</f>
        <v>103378.98</v>
      </c>
    </row>
    <row r="101" spans="1:13" s="32" customFormat="1" ht="27" customHeight="1">
      <c r="A101" s="64" t="s">
        <v>208</v>
      </c>
      <c r="B101" s="64"/>
      <c r="C101" s="64"/>
      <c r="D101" s="64"/>
      <c r="E101" s="64"/>
      <c r="F101" s="64"/>
      <c r="G101" s="64"/>
      <c r="H101" s="64"/>
      <c r="I101" s="64"/>
      <c r="J101" s="29">
        <f>L100</f>
        <v>103378.99799999999</v>
      </c>
      <c r="K101" s="30" t="s">
        <v>209</v>
      </c>
      <c r="L101" s="31"/>
      <c r="M101" s="68"/>
    </row>
    <row r="102" spans="1:13" ht="24" customHeight="1">
      <c r="A102" s="56" t="s">
        <v>66</v>
      </c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</row>
    <row r="103" spans="1:13" ht="20.25" customHeight="1" thickBot="1">
      <c r="A103" s="57" t="s">
        <v>204</v>
      </c>
      <c r="B103" s="57"/>
      <c r="C103" s="57"/>
      <c r="D103" s="57"/>
      <c r="E103" s="57"/>
      <c r="F103" s="57"/>
      <c r="G103" s="57"/>
      <c r="H103" s="57"/>
      <c r="I103" s="57"/>
      <c r="J103" s="57"/>
      <c r="K103" s="57"/>
      <c r="L103" s="57"/>
    </row>
    <row r="104" spans="1:13" ht="20.25" customHeight="1" thickBot="1">
      <c r="A104" s="58" t="s">
        <v>205</v>
      </c>
      <c r="B104" s="59"/>
      <c r="C104" s="8"/>
      <c r="D104" s="18"/>
      <c r="E104" s="18"/>
      <c r="F104" s="18"/>
      <c r="G104" s="18"/>
      <c r="H104" s="18"/>
      <c r="I104" s="18"/>
      <c r="J104" s="18"/>
      <c r="K104" s="18"/>
    </row>
    <row r="105" spans="1:13" ht="20.25" customHeight="1" thickBot="1">
      <c r="A105" s="60" t="s">
        <v>13</v>
      </c>
      <c r="B105" s="61"/>
      <c r="C105" s="33"/>
      <c r="D105" s="18"/>
      <c r="E105" s="18"/>
      <c r="F105" s="18"/>
      <c r="G105" s="18"/>
      <c r="H105" s="18"/>
      <c r="I105" s="18"/>
      <c r="J105" s="18"/>
      <c r="K105" s="18"/>
    </row>
    <row r="106" spans="1:13" ht="20.25" customHeight="1">
      <c r="A106" s="62" t="s">
        <v>203</v>
      </c>
      <c r="B106" s="63"/>
      <c r="C106" s="8"/>
      <c r="D106" s="18"/>
      <c r="E106" s="18"/>
      <c r="F106" s="18"/>
      <c r="G106" s="18"/>
      <c r="H106" s="18"/>
      <c r="I106" s="18"/>
      <c r="J106" s="18"/>
      <c r="K106" s="18"/>
    </row>
    <row r="107" spans="1:13" ht="20.25" customHeight="1" thickBot="1">
      <c r="A107" s="53" t="s">
        <v>14</v>
      </c>
      <c r="B107" s="54"/>
      <c r="C107" s="8"/>
      <c r="D107" s="34"/>
      <c r="E107" s="8"/>
      <c r="F107" s="8"/>
      <c r="G107" s="8"/>
      <c r="H107" s="18"/>
      <c r="I107" s="18"/>
      <c r="J107" s="18"/>
      <c r="K107" s="18"/>
    </row>
    <row r="108" spans="1:13">
      <c r="A108" s="9"/>
      <c r="B108" s="37"/>
      <c r="C108" s="12"/>
      <c r="D108" s="7"/>
      <c r="E108" s="8"/>
      <c r="F108" s="8"/>
      <c r="G108" s="8"/>
      <c r="H108" s="2"/>
      <c r="I108" s="18"/>
      <c r="J108" s="18"/>
      <c r="K108" s="18"/>
    </row>
    <row r="109" spans="1:13">
      <c r="A109" s="10" t="s">
        <v>0</v>
      </c>
    </row>
  </sheetData>
  <mergeCells count="21">
    <mergeCell ref="A107:B107"/>
    <mergeCell ref="A100:H100"/>
    <mergeCell ref="A102:L102"/>
    <mergeCell ref="A103:L103"/>
    <mergeCell ref="A104:B104"/>
    <mergeCell ref="A105:B105"/>
    <mergeCell ref="A106:B106"/>
    <mergeCell ref="A101:I101"/>
    <mergeCell ref="A5:L5"/>
    <mergeCell ref="A1:L1"/>
    <mergeCell ref="A3:B3"/>
    <mergeCell ref="C3:L3"/>
    <mergeCell ref="A4:B4"/>
    <mergeCell ref="C4:L4"/>
    <mergeCell ref="A6:L6"/>
    <mergeCell ref="A7:A8"/>
    <mergeCell ref="B7:B8"/>
    <mergeCell ref="C7:C8"/>
    <mergeCell ref="D7:D8"/>
    <mergeCell ref="K7:K8"/>
    <mergeCell ref="H7:H8"/>
  </mergeCells>
  <pageMargins left="0.39370078740157483" right="0.39370078740157483" top="0.39370078740157483" bottom="0.39370078740157483" header="0" footer="0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2026-06-16T12:59:24Z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