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DA8CA626-BEA6-4B53-82E8-C7898798F0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обосн" sheetId="8" r:id="rId1"/>
  </sheets>
  <calcPr calcId="191029" iterateDelta="1E-4"/>
</workbook>
</file>

<file path=xl/calcChain.xml><?xml version="1.0" encoding="utf-8"?>
<calcChain xmlns="http://schemas.openxmlformats.org/spreadsheetml/2006/main">
  <c r="O10" i="8" l="1"/>
  <c r="O11" i="8"/>
  <c r="O12" i="8"/>
  <c r="O13" i="8"/>
  <c r="O14" i="8"/>
  <c r="N10" i="8"/>
  <c r="N11" i="8"/>
  <c r="N12" i="8"/>
  <c r="N13" i="8"/>
  <c r="N14" i="8"/>
  <c r="M10" i="8"/>
  <c r="M11" i="8"/>
  <c r="M12" i="8"/>
  <c r="M13" i="8"/>
  <c r="M14" i="8"/>
  <c r="L10" i="8"/>
  <c r="L11" i="8"/>
  <c r="L12" i="8"/>
  <c r="L13" i="8"/>
  <c r="L14" i="8"/>
  <c r="K10" i="8"/>
  <c r="K11" i="8"/>
  <c r="K12" i="8"/>
  <c r="K13" i="8"/>
  <c r="K14" i="8"/>
  <c r="J10" i="8"/>
  <c r="J11" i="8"/>
  <c r="J12" i="8"/>
  <c r="J13" i="8"/>
  <c r="J14" i="8"/>
  <c r="I10" i="8"/>
  <c r="I11" i="8"/>
  <c r="I12" i="8"/>
  <c r="I13" i="8"/>
  <c r="I14" i="8"/>
  <c r="L9" i="8" l="1"/>
  <c r="M9" i="8" s="1"/>
  <c r="N9" i="8" s="1"/>
  <c r="O9" i="8" s="1"/>
  <c r="O15" i="8" s="1"/>
  <c r="J9" i="8"/>
  <c r="I9" i="8"/>
  <c r="K9" i="8" l="1"/>
  <c r="I16" i="8" l="1"/>
</calcChain>
</file>

<file path=xl/sharedStrings.xml><?xml version="1.0" encoding="utf-8"?>
<sst xmlns="http://schemas.openxmlformats.org/spreadsheetml/2006/main" count="41" uniqueCount="36">
  <si>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</si>
  <si>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</si>
  <si>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</si>
  <si>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</si>
  <si>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</si>
  <si>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</si>
  <si>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</si>
  <si>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</si>
  <si>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</si>
  <si>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</si>
  <si>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</si>
  <si>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</si>
  <si>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</si>
  <si>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</si>
  <si>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</si>
  <si>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В результате проведенного расчета Н(М)ЦК составила: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</si>
  <si>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</si>
  <si>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</si>
  <si>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</si>
  <si>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</si>
  <si>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Метод сопоставимых рыночных цен (анализ рынка)</t>
  </si>
  <si>
    <t>Наименование объекта закупки</t>
  </si>
  <si>
    <t>Цена включает в себя затраты, связанные с оказанием услуги, уплату налогов, сборов и других обязательных платежей.</t>
  </si>
  <si>
    <t>Номер источника ценовой информации (коммерч. предложения, сведения из реестра контрактов, иная)  (руб./ед.изм.)</t>
  </si>
  <si>
    <t>ИЦИ №1</t>
  </si>
  <si>
    <t>ИЦИ №3</t>
  </si>
  <si>
    <t>ИЦИ №2</t>
  </si>
  <si>
    <t>чел</t>
  </si>
  <si>
    <t>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Заказчиком были направлены запросы о предоставлении ценовой информации  (подрядчикам, исполнителям), обладающим опытом поставок соответствующих товаров. Ответы на запросы получены от 3 организаций.</t>
  </si>
  <si>
    <t>Обучение по программе дополнительного профессионального образования (повышения квалификации): «Охрана труда для руководителей и специалистов служб охраны труда, работников, на которых приказом работодателя возложены функции специалиста по охране труда»</t>
  </si>
  <si>
    <t>Обучение по программе дополнительного профессионального образования (профессиональная переподготовка): «Специалист по пожарной профилактике»</t>
  </si>
  <si>
    <t>Обучение по программе дополнительного профессионального образования (повышения квалификации): «Формирование доступной среды жизнедеятельности для инвалидов»</t>
  </si>
  <si>
    <t>Обучение по программе дополнительного профессионального образования (повышения квалификации): «Антитеррористическая защищенность образовательных организаций»</t>
  </si>
  <si>
    <t>Обучение по программе дополнительного профессионального образования (повышения квалификации): «Основы профилактики коррупции»</t>
  </si>
  <si>
    <t>Обучение по программе дополнительного профессионального образования (повышения квалификации): «Обеспечение безопасной эксплуатации лифтов»</t>
  </si>
  <si>
    <t xml:space="preserve">Оказание услуг по обучению сотрудников для нужд ГБДОУ детский сад № 14 в 2026 году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</si>
</sst>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"/>
    <numFmt numFmtId="166" formatCode="#,##0.00\ _₽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Tahoma"/>
      <family val="2"/>
      <charset val="204"/>
    </font>
    <font>
      <sz val="9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3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5" borderId="4" xfId="0" applyFont="1" applyFill="1" applyBorder="1" applyAlignment="1">
      <alignment horizontal="center" vertical="center" textRotation="90" wrapText="1"/>
    </xf>
    <xf numFmtId="165" fontId="9" fillId="4" borderId="0" xfId="0" applyNumberFormat="1" applyFont="1" applyFill="1" applyAlignment="1">
      <alignment horizontal="distributed" vertical="top" wrapText="1" justifyLastLine="1"/>
    </xf>
    <xf numFmtId="0" fontId="2" fillId="4" borderId="13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166" fontId="2" fillId="3" borderId="13" xfId="0" applyNumberFormat="1" applyFont="1" applyFill="1" applyBorder="1" applyAlignment="1">
      <alignment horizontal="center" vertical="center" wrapText="1"/>
    </xf>
    <xf numFmtId="164" fontId="9" fillId="4" borderId="13" xfId="0" applyNumberFormat="1" applyFont="1" applyFill="1" applyBorder="1" applyAlignment="1">
      <alignment horizontal="distributed" vertical="center" wrapText="1" justifyLastLine="1"/>
    </xf>
    <xf numFmtId="0" fontId="9" fillId="4" borderId="13" xfId="0" applyFont="1" applyFill="1" applyBorder="1" applyAlignment="1">
      <alignment horizontal="distributed" vertical="center" justifyLastLine="1"/>
    </xf>
    <xf numFmtId="10" fontId="9" fillId="4" borderId="13" xfId="0" applyNumberFormat="1" applyFont="1" applyFill="1" applyBorder="1" applyAlignment="1">
      <alignment horizontal="distributed" vertical="center" justifyLastLine="1"/>
    </xf>
    <xf numFmtId="2" fontId="9" fillId="4" borderId="13" xfId="0" applyNumberFormat="1" applyFont="1" applyFill="1" applyBorder="1" applyAlignment="1">
      <alignment horizontal="distributed" vertical="center" wrapText="1" justifyLastLine="1"/>
    </xf>
    <xf numFmtId="165" fontId="9" fillId="4" borderId="13" xfId="0" applyNumberFormat="1" applyFont="1" applyFill="1" applyBorder="1" applyAlignment="1">
      <alignment horizontal="distributed" vertical="center" wrapText="1" justifyLastLine="1"/>
    </xf>
    <xf numFmtId="4" fontId="9" fillId="4" borderId="13" xfId="0" applyNumberFormat="1" applyFont="1" applyFill="1" applyBorder="1" applyAlignment="1">
      <alignment horizontal="center" vertical="center" wrapText="1" justifyLastLine="1"/>
    </xf>
    <xf numFmtId="0" fontId="12" fillId="0" borderId="15" xfId="0" applyFont="1" applyBorder="1" applyAlignment="1">
      <alignment vertical="center" wrapText="1"/>
    </xf>
    <xf numFmtId="0" fontId="12" fillId="0" borderId="16" xfId="0" applyFont="1" applyBorder="1" applyAlignment="1">
      <alignment vertical="center"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top" wrapText="1"/>
      <protection locked="0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2" fontId="5" fillId="2" borderId="10" xfId="0" applyNumberFormat="1" applyFont="1" applyFill="1" applyBorder="1" applyAlignment="1">
      <alignment horizontal="center" vertical="center" wrapText="1"/>
    </xf>
    <xf numFmtId="2" fontId="5" fillId="2" borderId="11" xfId="0" applyNumberFormat="1" applyFont="1" applyFill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5"/>
  <sheetViews>
    <sheetView tabSelected="1" topLeftCell="A11" zoomScaleNormal="100" workbookViewId="0">
      <selection activeCell="B14" sqref="B14"/>
    </sheetView>
  </sheetViews>
  <sheetFormatPr defaultRowHeight="12.75" x14ac:dyDescent="0.2"/>
  <cols>
    <col min="1" max="1" width="4.7109375" style="1" customWidth="1"/>
    <col min="2" max="2" width="49.85546875" style="1" customWidth="1"/>
    <col min="3" max="3" width="5.85546875" style="1" customWidth="1"/>
    <col min="4" max="4" width="6.85546875" style="1" customWidth="1"/>
    <col min="5" max="5" width="9.7109375" style="1" customWidth="1"/>
    <col min="6" max="7" width="9.85546875" style="1" customWidth="1"/>
    <col min="8" max="8" width="7.28515625" style="1" customWidth="1"/>
    <col min="9" max="9" width="13.140625" style="1" customWidth="1"/>
    <col min="10" max="10" width="15.42578125" style="1" customWidth="1"/>
    <col min="11" max="11" width="14.28515625" style="1" customWidth="1"/>
    <col min="12" max="12" width="22.7109375" style="1" customWidth="1"/>
    <col min="13" max="13" width="13.85546875" style="1" customWidth="1"/>
    <col min="14" max="14" width="11" style="1" customWidth="1"/>
    <col min="15" max="15" width="13.28515625" style="1" customWidth="1"/>
    <col min="16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15" ht="15.75" hidden="1" x14ac:dyDescent="0.25">
      <c r="J1" s="2" t="s">
        <v>1</v>
      </c>
    </row>
    <row r="2" spans="1:15" ht="15.75" x14ac:dyDescent="0.25">
      <c r="J2" s="2"/>
      <c r="M2" s="35"/>
      <c r="N2" s="35"/>
      <c r="O2" s="35"/>
    </row>
    <row r="3" spans="1:15" ht="64.5" customHeight="1" x14ac:dyDescent="0.2">
      <c r="A3" s="47" t="s">
        <v>35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</row>
    <row r="4" spans="1:15" ht="61.5" customHeight="1" x14ac:dyDescent="0.2">
      <c r="A4" s="56" t="s">
        <v>28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15" ht="48" customHeight="1" x14ac:dyDescent="0.2">
      <c r="A5" s="55" t="s">
        <v>18</v>
      </c>
      <c r="B5" s="40"/>
      <c r="C5" s="59" t="s">
        <v>20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1"/>
    </row>
    <row r="6" spans="1:15" ht="18.75" customHeight="1" x14ac:dyDescent="0.2">
      <c r="A6" s="55" t="s">
        <v>19</v>
      </c>
      <c r="B6" s="40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40"/>
    </row>
    <row r="7" spans="1:15" ht="48.75" customHeight="1" x14ac:dyDescent="0.2">
      <c r="A7" s="48" t="s">
        <v>2</v>
      </c>
      <c r="B7" s="48" t="s">
        <v>21</v>
      </c>
      <c r="C7" s="50" t="s">
        <v>3</v>
      </c>
      <c r="D7" s="52" t="s">
        <v>0</v>
      </c>
      <c r="E7" s="54" t="s">
        <v>23</v>
      </c>
      <c r="F7" s="54"/>
      <c r="G7" s="54"/>
      <c r="H7" s="54"/>
      <c r="I7" s="41" t="s">
        <v>4</v>
      </c>
      <c r="J7" s="42"/>
      <c r="K7" s="43"/>
      <c r="L7" s="44" t="s">
        <v>5</v>
      </c>
      <c r="M7" s="45"/>
      <c r="N7" s="45"/>
      <c r="O7" s="46"/>
    </row>
    <row r="8" spans="1:15" ht="201.75" customHeight="1" thickBot="1" x14ac:dyDescent="0.25">
      <c r="A8" s="49"/>
      <c r="B8" s="49"/>
      <c r="C8" s="51"/>
      <c r="D8" s="53"/>
      <c r="E8" s="22" t="s">
        <v>24</v>
      </c>
      <c r="F8" s="22" t="s">
        <v>26</v>
      </c>
      <c r="G8" s="22" t="s">
        <v>25</v>
      </c>
      <c r="H8" s="21" t="s">
        <v>6</v>
      </c>
      <c r="I8" s="19" t="s">
        <v>7</v>
      </c>
      <c r="J8" s="20" t="s">
        <v>8</v>
      </c>
      <c r="K8" s="20" t="s">
        <v>9</v>
      </c>
      <c r="L8" s="20" t="s">
        <v>10</v>
      </c>
      <c r="M8" s="21" t="s">
        <v>11</v>
      </c>
      <c r="N8" s="21" t="s">
        <v>12</v>
      </c>
      <c r="O8" s="21" t="s">
        <v>13</v>
      </c>
    </row>
    <row r="9" spans="1:15" ht="60.75" thickBot="1" x14ac:dyDescent="0.25">
      <c r="A9" s="24">
        <v>1</v>
      </c>
      <c r="B9" s="33" t="s">
        <v>29</v>
      </c>
      <c r="C9" s="24" t="s">
        <v>27</v>
      </c>
      <c r="D9" s="25">
        <v>1</v>
      </c>
      <c r="E9" s="26">
        <v>3000</v>
      </c>
      <c r="F9" s="26">
        <v>3500</v>
      </c>
      <c r="G9" s="26">
        <v>4000</v>
      </c>
      <c r="H9" s="24">
        <v>3</v>
      </c>
      <c r="I9" s="27">
        <f t="shared" ref="I9:I14" si="0">AVERAGE(E9:G9)</f>
        <v>3500</v>
      </c>
      <c r="J9" s="28">
        <f t="shared" ref="J9:J14" si="1">STDEV(E9:G9)</f>
        <v>500</v>
      </c>
      <c r="K9" s="29">
        <f t="shared" ref="K9:K14" si="2">J9/I9</f>
        <v>0.14285714285714285</v>
      </c>
      <c r="L9" s="30">
        <f t="shared" ref="L9:L14" si="3">((D9/H9)*(SUM(E9:G9)))</f>
        <v>3500</v>
      </c>
      <c r="M9" s="31">
        <f t="shared" ref="M9:M14" si="4">L9/D9</f>
        <v>3500</v>
      </c>
      <c r="N9" s="32">
        <f t="shared" ref="N9:N14" si="5">ROUND(M9,2)</f>
        <v>3500</v>
      </c>
      <c r="O9" s="32">
        <f t="shared" ref="O9:O14" si="6">N9*D9</f>
        <v>3500</v>
      </c>
    </row>
    <row r="10" spans="1:15" ht="36.75" thickBot="1" x14ac:dyDescent="0.25">
      <c r="A10" s="24">
        <v>2</v>
      </c>
      <c r="B10" s="34" t="s">
        <v>30</v>
      </c>
      <c r="C10" s="24" t="s">
        <v>27</v>
      </c>
      <c r="D10" s="25">
        <v>3</v>
      </c>
      <c r="E10" s="26">
        <v>4500</v>
      </c>
      <c r="F10" s="26">
        <v>5000</v>
      </c>
      <c r="G10" s="26">
        <v>5500</v>
      </c>
      <c r="H10" s="24">
        <v>3</v>
      </c>
      <c r="I10" s="27">
        <f t="shared" si="0"/>
        <v>5000</v>
      </c>
      <c r="J10" s="28">
        <f t="shared" si="1"/>
        <v>500</v>
      </c>
      <c r="K10" s="29">
        <f t="shared" si="2"/>
        <v>0.1</v>
      </c>
      <c r="L10" s="30">
        <f t="shared" si="3"/>
        <v>15000</v>
      </c>
      <c r="M10" s="31">
        <f t="shared" si="4"/>
        <v>5000</v>
      </c>
      <c r="N10" s="32">
        <f t="shared" si="5"/>
        <v>5000</v>
      </c>
      <c r="O10" s="32">
        <f t="shared" si="6"/>
        <v>15000</v>
      </c>
    </row>
    <row r="11" spans="1:15" ht="36.75" thickBot="1" x14ac:dyDescent="0.25">
      <c r="A11" s="24">
        <v>3</v>
      </c>
      <c r="B11" s="34" t="s">
        <v>31</v>
      </c>
      <c r="C11" s="24" t="s">
        <v>27</v>
      </c>
      <c r="D11" s="25">
        <v>3</v>
      </c>
      <c r="E11" s="26">
        <v>2500</v>
      </c>
      <c r="F11" s="26">
        <v>3000</v>
      </c>
      <c r="G11" s="26">
        <v>3500</v>
      </c>
      <c r="H11" s="24">
        <v>3</v>
      </c>
      <c r="I11" s="27">
        <f t="shared" si="0"/>
        <v>3000</v>
      </c>
      <c r="J11" s="28">
        <f t="shared" si="1"/>
        <v>500</v>
      </c>
      <c r="K11" s="29">
        <f t="shared" si="2"/>
        <v>0.16666666666666666</v>
      </c>
      <c r="L11" s="30">
        <f t="shared" si="3"/>
        <v>9000</v>
      </c>
      <c r="M11" s="31">
        <f t="shared" si="4"/>
        <v>3000</v>
      </c>
      <c r="N11" s="32">
        <f t="shared" si="5"/>
        <v>3000</v>
      </c>
      <c r="O11" s="32">
        <f t="shared" si="6"/>
        <v>9000</v>
      </c>
    </row>
    <row r="12" spans="1:15" ht="48.75" thickBot="1" x14ac:dyDescent="0.25">
      <c r="A12" s="24"/>
      <c r="B12" s="34" t="s">
        <v>32</v>
      </c>
      <c r="C12" s="24" t="s">
        <v>27</v>
      </c>
      <c r="D12" s="25">
        <v>3</v>
      </c>
      <c r="E12" s="26">
        <v>2000</v>
      </c>
      <c r="F12" s="26">
        <v>2500</v>
      </c>
      <c r="G12" s="26">
        <v>3000</v>
      </c>
      <c r="H12" s="24">
        <v>3</v>
      </c>
      <c r="I12" s="27">
        <f t="shared" si="0"/>
        <v>2500</v>
      </c>
      <c r="J12" s="28">
        <f t="shared" si="1"/>
        <v>500</v>
      </c>
      <c r="K12" s="29">
        <f t="shared" si="2"/>
        <v>0.2</v>
      </c>
      <c r="L12" s="30">
        <f t="shared" si="3"/>
        <v>7500</v>
      </c>
      <c r="M12" s="31">
        <f t="shared" si="4"/>
        <v>2500</v>
      </c>
      <c r="N12" s="32">
        <f t="shared" si="5"/>
        <v>2500</v>
      </c>
      <c r="O12" s="32">
        <f t="shared" si="6"/>
        <v>7500</v>
      </c>
    </row>
    <row r="13" spans="1:15" ht="36.75" thickBot="1" x14ac:dyDescent="0.25">
      <c r="A13" s="24">
        <v>5</v>
      </c>
      <c r="B13" s="34" t="s">
        <v>33</v>
      </c>
      <c r="C13" s="24" t="s">
        <v>27</v>
      </c>
      <c r="D13" s="25">
        <v>1</v>
      </c>
      <c r="E13" s="26">
        <v>2000</v>
      </c>
      <c r="F13" s="26">
        <v>2500</v>
      </c>
      <c r="G13" s="26">
        <v>3000</v>
      </c>
      <c r="H13" s="24">
        <v>3</v>
      </c>
      <c r="I13" s="27">
        <f t="shared" si="0"/>
        <v>2500</v>
      </c>
      <c r="J13" s="28">
        <f t="shared" si="1"/>
        <v>500</v>
      </c>
      <c r="K13" s="29">
        <f t="shared" si="2"/>
        <v>0.2</v>
      </c>
      <c r="L13" s="30">
        <f t="shared" si="3"/>
        <v>2500</v>
      </c>
      <c r="M13" s="31">
        <f t="shared" si="4"/>
        <v>2500</v>
      </c>
      <c r="N13" s="32">
        <f t="shared" si="5"/>
        <v>2500</v>
      </c>
      <c r="O13" s="32">
        <f t="shared" si="6"/>
        <v>2500</v>
      </c>
    </row>
    <row r="14" spans="1:15" ht="36.75" thickBot="1" x14ac:dyDescent="0.25">
      <c r="A14" s="24">
        <v>6</v>
      </c>
      <c r="B14" s="34" t="s">
        <v>34</v>
      </c>
      <c r="C14" s="24" t="s">
        <v>27</v>
      </c>
      <c r="D14" s="25">
        <v>1</v>
      </c>
      <c r="E14" s="26">
        <v>2500</v>
      </c>
      <c r="F14" s="26">
        <v>3000</v>
      </c>
      <c r="G14" s="26">
        <v>3500</v>
      </c>
      <c r="H14" s="24">
        <v>3</v>
      </c>
      <c r="I14" s="27">
        <f t="shared" si="0"/>
        <v>3000</v>
      </c>
      <c r="J14" s="28">
        <f t="shared" si="1"/>
        <v>500</v>
      </c>
      <c r="K14" s="29">
        <f t="shared" si="2"/>
        <v>0.16666666666666666</v>
      </c>
      <c r="L14" s="30">
        <f t="shared" si="3"/>
        <v>3000</v>
      </c>
      <c r="M14" s="31">
        <f t="shared" si="4"/>
        <v>3000</v>
      </c>
      <c r="N14" s="32">
        <f t="shared" si="5"/>
        <v>3000</v>
      </c>
      <c r="O14" s="32">
        <f t="shared" si="6"/>
        <v>3000</v>
      </c>
    </row>
    <row r="15" spans="1:15" x14ac:dyDescent="0.2">
      <c r="A15" s="3"/>
      <c r="B15" s="4"/>
      <c r="C15" s="4"/>
      <c r="D15" s="4"/>
      <c r="E15" s="5"/>
      <c r="F15" s="5"/>
      <c r="G15" s="5"/>
      <c r="H15" s="6"/>
      <c r="I15" s="7"/>
      <c r="J15" s="8"/>
      <c r="K15" s="9"/>
      <c r="L15" s="10"/>
      <c r="M15" s="23"/>
      <c r="N15" s="10" t="s">
        <v>14</v>
      </c>
      <c r="O15" s="11">
        <f>SUM(O9:O14)</f>
        <v>40500</v>
      </c>
    </row>
    <row r="16" spans="1:15" ht="15.75" x14ac:dyDescent="0.2">
      <c r="A16" s="36" t="s">
        <v>15</v>
      </c>
      <c r="B16" s="36"/>
      <c r="C16" s="36"/>
      <c r="D16" s="36"/>
      <c r="E16" s="36"/>
      <c r="F16" s="36"/>
      <c r="G16" s="36"/>
      <c r="H16" s="36"/>
      <c r="I16" s="12">
        <f>O15</f>
        <v>40500</v>
      </c>
      <c r="J16" s="13" t="s">
        <v>16</v>
      </c>
      <c r="K16" s="13"/>
      <c r="L16" s="13"/>
      <c r="M16" s="13"/>
      <c r="N16" s="13"/>
      <c r="O16" s="12"/>
    </row>
    <row r="17" spans="1:16" s="14" customFormat="1" ht="20.25" customHeight="1" x14ac:dyDescent="0.25">
      <c r="A17" s="37" t="s">
        <v>22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</row>
    <row r="18" spans="1:16" s="15" customFormat="1" ht="75.75" customHeight="1" x14ac:dyDescent="0.25">
      <c r="A18" s="37" t="s">
        <v>17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6" s="14" customFormat="1" ht="34.5" customHeight="1" x14ac:dyDescent="0.25">
      <c r="A19" s="38"/>
      <c r="B19" s="38"/>
      <c r="C19" s="57"/>
      <c r="D19" s="57"/>
      <c r="E19" s="57"/>
      <c r="F19" s="57"/>
      <c r="G19" s="57"/>
      <c r="H19" s="57"/>
      <c r="I19" s="57"/>
      <c r="J19" s="16"/>
      <c r="K19" s="16"/>
      <c r="L19" s="16"/>
      <c r="M19" s="16"/>
      <c r="N19" s="16"/>
      <c r="O19" s="16"/>
    </row>
    <row r="20" spans="1:16" s="14" customFormat="1" ht="15.75" x14ac:dyDescent="0.25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16"/>
      <c r="P20" s="17"/>
    </row>
    <row r="21" spans="1:16" ht="15.75" x14ac:dyDescent="0.25">
      <c r="A21" s="62"/>
      <c r="B21" s="62"/>
      <c r="C21" s="2"/>
      <c r="D21" s="2"/>
      <c r="E21" s="2"/>
      <c r="F21" s="2"/>
      <c r="G21" s="2"/>
      <c r="H21" s="2"/>
      <c r="J21" s="62"/>
      <c r="K21" s="62"/>
    </row>
    <row r="22" spans="1:16" s="16" customFormat="1" ht="15.75" x14ac:dyDescent="0.25">
      <c r="A22" s="57"/>
      <c r="B22" s="57"/>
      <c r="C22" s="57"/>
      <c r="D22" s="57"/>
      <c r="E22" s="57"/>
      <c r="F22" s="57"/>
      <c r="G22" s="57"/>
      <c r="H22" s="18"/>
    </row>
    <row r="23" spans="1:16" s="16" customFormat="1" ht="15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5" spans="1:16" s="16" customFormat="1" ht="15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23">
    <mergeCell ref="A22:G22"/>
    <mergeCell ref="C19:I19"/>
    <mergeCell ref="A20:N20"/>
    <mergeCell ref="A6:B6"/>
    <mergeCell ref="C5:O5"/>
    <mergeCell ref="A21:B21"/>
    <mergeCell ref="J21:K21"/>
    <mergeCell ref="M2:O2"/>
    <mergeCell ref="A16:H16"/>
    <mergeCell ref="A17:O17"/>
    <mergeCell ref="A18:O18"/>
    <mergeCell ref="A19:B19"/>
    <mergeCell ref="C6:O6"/>
    <mergeCell ref="I7:K7"/>
    <mergeCell ref="L7:O7"/>
    <mergeCell ref="A3:O3"/>
    <mergeCell ref="A7:A8"/>
    <mergeCell ref="B7:B8"/>
    <mergeCell ref="C7:C8"/>
    <mergeCell ref="D7:D8"/>
    <mergeCell ref="E7:H7"/>
    <mergeCell ref="A5:B5"/>
    <mergeCell ref="A4:O4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2026-06-25T11:14:55Z</dcterms:modified>
</cp:coreProperties>
</file>