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Видеосъемка\июнь\"/>
    </mc:Choice>
  </mc:AlternateContent>
  <bookViews>
    <workbookView xWindow="0" yWindow="0" windowWidth="22956" windowHeight="8592"/>
  </bookViews>
  <sheets>
    <sheet name="закупка" sheetId="1" r:id="rId1"/>
  </sheets>
  <definedNames>
    <definedName name="_xlnm.Print_Area" localSheetId="0">закупка!$A$1:$O$10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O7" i="1" l="1"/>
  <c r="O8" i="1" s="1"/>
  <c r="K7" i="1" l="1"/>
  <c r="L7" i="1"/>
  <c r="J7" i="1"/>
  <c r="I7" i="1"/>
  <c r="M7" i="1" l="1"/>
</calcChain>
</file>

<file path=xl/sharedStrings.xml><?xml version="1.0" encoding="utf-8"?>
<sst xmlns="http://schemas.openxmlformats.org/spreadsheetml/2006/main" count="27" uniqueCount="27">
  <si>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</si>
  <si>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</si>
  <si>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</si>
  <si>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</si>
  <si>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</si>
  <si>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</si>
  <si>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</si>
  <si>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</si>
  <si>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</si>
  <si>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</si>
  <si>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</si>
  <si>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</si>
  <si>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</si>
  <si>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</si>
  <si>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</si>
  <si>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</si>
  <si>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Цена единицы, принятая для расчета НМЦК, руб.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</si>
  <si>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</si>
  <si>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Не применяется</t>
  </si>
  <si>
    <t>усл. ед.</t>
  </si>
  <si>
    <t xml:space="preserve">
Код ОКПД2 
74.20.23.000 
</t>
  </si>
  <si>
    <t>Источник инф. № 2
Вх. № 728 от 08.06.2026</t>
  </si>
  <si>
    <t>Источник инф. № 3
Вх. № 729 от 09.06.2026</t>
  </si>
  <si>
    <t xml:space="preserve">
Услуги по видеосъемке спектакля «Жестокие игры»
</t>
  </si>
  <si>
    <t xml:space="preserve"> Ф.И.О. исполнителя:  Наумовская С.Б.                                                                                                           Дата составления расчета: 19.06.2026</t>
  </si>
  <si>
    <t xml:space="preserve">Обоснование начальной (максимальной) цены контракта (Н(М)ЦК) на оказание услуги по видеосъемке спектакля «Жестокие игры»  для нужд  СПб ГБУК «Театр юных зрителей им. А.А. Брянцева»  </t>
  </si>
  <si>
    <t>Источник инф. № 1
Вх. № 763 от 19.06.2026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</si>
</sst>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10" fontId="11" fillId="3" borderId="2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6" xfId="0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top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08"/>
  <sheetViews>
    <sheetView tabSelected="1" topLeftCell="A7" zoomScale="130" zoomScaleNormal="130" zoomScaleSheetLayoutView="100" workbookViewId="0">
      <selection activeCell="B7" sqref="B7"/>
    </sheetView>
  </sheetViews>
  <sheetFormatPr defaultColWidth="9.109375" defaultRowHeight="14.4" x14ac:dyDescent="0.3"/>
  <cols>
    <col min="1" max="1" width="3.88671875" style="4" customWidth="1"/>
    <col min="2" max="2" width="11.109375" style="4" customWidth="1"/>
    <col min="3" max="3" width="13.109375" style="2" customWidth="1"/>
    <col min="4" max="4" width="4.66406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9.77734375" style="2" customWidth="1"/>
    <col min="15" max="15" width="11" style="2" customWidth="1"/>
    <col min="16" max="24" width="8.88671875" customWidth="1"/>
    <col min="25" max="16384" width="9.109375" style="2"/>
  </cols>
  <sheetData>
    <row r="1" spans="1:24" ht="35.25" customHeight="1" x14ac:dyDescent="0.3">
      <c r="A1" s="37" t="s">
        <v>25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24" ht="33" customHeight="1" x14ac:dyDescent="0.3">
      <c r="A2" s="46" t="s">
        <v>15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 t="s">
        <v>18</v>
      </c>
      <c r="M2" s="46"/>
      <c r="N2" s="46"/>
      <c r="O2" s="46"/>
    </row>
    <row r="3" spans="1:24" ht="50.25" customHeight="1" x14ac:dyDescent="0.3">
      <c r="A3" s="31" t="s">
        <v>12</v>
      </c>
      <c r="B3" s="32"/>
      <c r="C3" s="47" t="s">
        <v>17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9"/>
    </row>
    <row r="4" spans="1:24" ht="54" customHeight="1" x14ac:dyDescent="0.3">
      <c r="A4" s="33"/>
      <c r="B4" s="34"/>
      <c r="C4" s="50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2"/>
    </row>
    <row r="5" spans="1:24" s="3" customFormat="1" ht="70.5" customHeight="1" x14ac:dyDescent="0.3">
      <c r="A5" s="38" t="s">
        <v>0</v>
      </c>
      <c r="B5" s="42" t="s">
        <v>13</v>
      </c>
      <c r="C5" s="39" t="s">
        <v>1</v>
      </c>
      <c r="D5" s="35" t="s">
        <v>4</v>
      </c>
      <c r="E5" s="39" t="s">
        <v>5</v>
      </c>
      <c r="F5" s="44" t="s">
        <v>2</v>
      </c>
      <c r="G5" s="45"/>
      <c r="H5" s="45"/>
      <c r="I5" s="39"/>
      <c r="J5" s="39" t="s">
        <v>9</v>
      </c>
      <c r="K5" s="40" t="s">
        <v>3</v>
      </c>
      <c r="L5" s="40"/>
      <c r="M5" s="40"/>
      <c r="N5" s="41" t="s">
        <v>16</v>
      </c>
      <c r="O5" s="43" t="s">
        <v>11</v>
      </c>
      <c r="P5"/>
      <c r="Q5"/>
      <c r="R5"/>
      <c r="S5"/>
      <c r="T5"/>
      <c r="U5"/>
      <c r="V5"/>
      <c r="W5"/>
      <c r="X5"/>
    </row>
    <row r="6" spans="1:24" s="3" customFormat="1" ht="111.6" customHeight="1" x14ac:dyDescent="0.3">
      <c r="A6" s="38"/>
      <c r="B6" s="42"/>
      <c r="C6" s="39"/>
      <c r="D6" s="36"/>
      <c r="E6" s="39"/>
      <c r="F6" s="26" t="s">
        <v>26</v>
      </c>
      <c r="G6" s="26" t="s">
        <v>21</v>
      </c>
      <c r="H6" s="26" t="s">
        <v>22</v>
      </c>
      <c r="I6" s="39"/>
      <c r="J6" s="39"/>
      <c r="K6" s="10" t="s">
        <v>6</v>
      </c>
      <c r="L6" s="11" t="s">
        <v>7</v>
      </c>
      <c r="M6" s="12" t="s">
        <v>10</v>
      </c>
      <c r="N6" s="41"/>
      <c r="O6" s="43"/>
      <c r="P6"/>
      <c r="Q6"/>
      <c r="R6"/>
      <c r="S6"/>
      <c r="T6"/>
      <c r="U6"/>
      <c r="V6"/>
      <c r="W6"/>
      <c r="X6"/>
    </row>
    <row r="7" spans="1:24" s="1" customFormat="1" ht="87.75" customHeight="1" x14ac:dyDescent="0.3">
      <c r="A7" s="13" t="s">
        <v>8</v>
      </c>
      <c r="B7" s="24" t="s">
        <v>20</v>
      </c>
      <c r="C7" s="22" t="s">
        <v>23</v>
      </c>
      <c r="D7" s="21" t="s">
        <v>19</v>
      </c>
      <c r="E7" s="20">
        <v>1</v>
      </c>
      <c r="F7" s="25">
        <v>32700</v>
      </c>
      <c r="G7" s="25">
        <v>45000</v>
      </c>
      <c r="H7" s="25">
        <v>52000</v>
      </c>
      <c r="I7" s="16">
        <f>SUM(F7:H7)</f>
        <v>129700</v>
      </c>
      <c r="J7" s="17">
        <f>COUNT(F7:H7)</f>
        <v>3</v>
      </c>
      <c r="K7" s="18">
        <f>IF(ISERR(AVERAGE(F7:H7)),"",AVERAGE(F7:H7))</f>
        <v>43233.333333333336</v>
      </c>
      <c r="L7" s="18">
        <f>IF(ISERR(STDEV(F7:H7)),"",STDEV(F7:H7))</f>
        <v>9770.5339328684331</v>
      </c>
      <c r="M7" s="23">
        <f>L7/K7*100%</f>
        <v>0.22599538780728834</v>
      </c>
      <c r="N7" s="19">
        <f>F7</f>
        <v>32700</v>
      </c>
      <c r="O7" s="16">
        <f>N7*E7</f>
        <v>32700</v>
      </c>
      <c r="P7"/>
      <c r="Q7"/>
      <c r="R7"/>
      <c r="S7"/>
      <c r="T7"/>
      <c r="U7"/>
      <c r="V7"/>
      <c r="W7"/>
      <c r="X7"/>
    </row>
    <row r="8" spans="1:24" s="1" customFormat="1" ht="22.5" customHeight="1" x14ac:dyDescent="0.3">
      <c r="A8" s="29" t="s">
        <v>14</v>
      </c>
      <c r="B8" s="29"/>
      <c r="C8" s="30"/>
      <c r="D8" s="30"/>
      <c r="E8" s="30"/>
      <c r="F8" s="29"/>
      <c r="G8" s="29"/>
      <c r="H8" s="29"/>
      <c r="I8" s="29"/>
      <c r="J8" s="29"/>
      <c r="K8" s="29"/>
      <c r="L8" s="29"/>
      <c r="M8" s="29"/>
      <c r="N8" s="29"/>
      <c r="O8" s="14">
        <f>O7</f>
        <v>32700</v>
      </c>
      <c r="P8"/>
      <c r="Q8"/>
      <c r="R8"/>
      <c r="S8"/>
      <c r="T8"/>
      <c r="U8"/>
      <c r="V8"/>
      <c r="W8"/>
      <c r="X8"/>
    </row>
    <row r="9" spans="1:24" ht="23.25" customHeight="1" x14ac:dyDescent="0.3">
      <c r="A9" s="28" t="s">
        <v>24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24" ht="15.75" customHeight="1" x14ac:dyDescent="0.3">
      <c r="A10" s="27"/>
      <c r="B10" s="27"/>
      <c r="C10" s="27"/>
      <c r="D10" s="27"/>
      <c r="E10" s="27"/>
      <c r="F10" s="27"/>
      <c r="G10" s="27"/>
      <c r="H10" s="27"/>
      <c r="I10" s="15"/>
      <c r="J10" s="15"/>
      <c r="K10" s="15"/>
      <c r="L10" s="15"/>
      <c r="M10" s="15"/>
      <c r="N10" s="15"/>
      <c r="O10" s="15"/>
    </row>
    <row r="11" spans="1:24" ht="15.6" x14ac:dyDescent="0.3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24" ht="15.6" x14ac:dyDescent="0.3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24" ht="15.6" x14ac:dyDescent="0.3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24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24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2"/>
      <c r="Q15" s="2"/>
      <c r="R15" s="2"/>
      <c r="S15" s="2"/>
      <c r="T15" s="2"/>
      <c r="U15" s="2"/>
      <c r="V15" s="2"/>
      <c r="W15" s="2"/>
      <c r="X15" s="2"/>
    </row>
    <row r="16" spans="1:24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2"/>
      <c r="Q16" s="2"/>
      <c r="R16" s="2"/>
      <c r="S16" s="2"/>
      <c r="T16" s="2"/>
      <c r="U16" s="2"/>
      <c r="V16" s="2"/>
      <c r="W16" s="2"/>
      <c r="X16" s="2"/>
    </row>
    <row r="17" spans="1:24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2"/>
      <c r="Q17" s="2"/>
      <c r="R17" s="2"/>
      <c r="S17" s="2"/>
      <c r="T17" s="2"/>
      <c r="U17" s="2"/>
      <c r="V17" s="2"/>
      <c r="W17" s="2"/>
      <c r="X17" s="2"/>
    </row>
    <row r="18" spans="1:24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  <c r="Q18" s="2"/>
      <c r="R18" s="2"/>
      <c r="S18" s="2"/>
      <c r="T18" s="2"/>
      <c r="U18" s="2"/>
      <c r="V18" s="2"/>
      <c r="W18" s="2"/>
      <c r="X18" s="2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  <c r="W19" s="2"/>
      <c r="X19" s="2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  <c r="W20" s="2"/>
      <c r="X20" s="2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  <c r="W21" s="2"/>
      <c r="X21" s="2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3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spans="1:15" x14ac:dyDescent="0.3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1:15" x14ac:dyDescent="0.3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1:15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15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15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15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15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15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048508" spans="1:24" x14ac:dyDescent="0.3">
      <c r="A1048508" s="2"/>
      <c r="B1048508" s="2"/>
      <c r="D1048508" s="5"/>
      <c r="P1048508" s="2"/>
      <c r="Q1048508" s="2"/>
      <c r="R1048508" s="2"/>
      <c r="S1048508" s="2"/>
      <c r="T1048508" s="2"/>
      <c r="U1048508" s="2"/>
      <c r="V1048508" s="2"/>
      <c r="W1048508" s="2"/>
      <c r="X1048508" s="2"/>
    </row>
  </sheetData>
  <mergeCells count="19"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A2:K2"/>
    <mergeCell ref="L2:O2"/>
    <mergeCell ref="C3:O4"/>
    <mergeCell ref="A10:H10"/>
    <mergeCell ref="A9:O9"/>
    <mergeCell ref="A8:N8"/>
    <mergeCell ref="A3:B4"/>
    <mergeCell ref="D5:D6"/>
  </mergeCells>
  <conditionalFormatting sqref="M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2025-11-07T12:30:58Z</cp:lastPrinted>
  <dcterms:created xsi:type="dcterms:W3CDTF">2022-04-11T10:29:27Z</dcterms:created>
  <dcterms:modified xsi:type="dcterms:W3CDTF">2026-06-19T13:40:56Z</dcterms:modified>
</cp:coreProperties>
</file>