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3423\Мой диск\Р Е Е С Т Р\- _26-ЭМ от __.__.26 Антивирус (МА - 10.08.26)\"/>
    </mc:Choice>
  </mc:AlternateContent>
  <xr:revisionPtr revIDLastSave="0" documentId="13_ncr:1_{EACD3410-7F1A-42AC-BA2B-F09093DCD4A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</sheets>
  <definedNames>
    <definedName name="_xlnm.Print_Area" localSheetId="0">Лист1!$A$1:$N$16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G11" i="1"/>
  <c r="K11" i="1" s="1"/>
  <c r="N11" i="1" s="1"/>
  <c r="N12" i="1" s="1"/>
  <c r="M11" i="1" l="1"/>
  <c r="F13" i="1" l="1"/>
</calcChain>
</file>

<file path=xl/sharedStrings.xml><?xml version="1.0" encoding="utf-8"?>
<sst xmlns="http://schemas.openxmlformats.org/spreadsheetml/2006/main" count="30" uniqueCount="30">
  <si>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</si>
  <si>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</si>
  <si>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</si>
  <si>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</si>
  <si>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</si>
  <si>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Среднее квадратичное отклонение</t>
  </si>
  <si>
    <t>Номер источника ценовой информации  (ИЦИ №i) и цена единицы товара, работы, услуги, представленная i-тым ИЦИ (Цi), руб.</t>
  </si>
  <si>
    <t>Единица измерения</t>
  </si>
  <si>
    <t>ОКПД 2 (обязательно)
КТРУ, ККН (при наличии)</t>
  </si>
  <si>
    <t>v
кол-во (объем) закупаемого товара (работы, услуги)</t>
  </si>
  <si>
    <t>n
кол-во значений, используемых в расчете (кол-во ответов ИЦИ)</t>
  </si>
  <si>
    <r>
      <t>&lt;</t>
    </r>
    <r>
      <rPr>
        <b/>
        <i/>
        <sz val="8"/>
        <color rgb="FF000000"/>
        <rFont val="Times New Roman"/>
        <family val="1"/>
        <charset val="204"/>
      </rPr>
      <t>ц</t>
    </r>
    <r>
      <rPr>
        <b/>
        <sz val="8"/>
        <color rgb="FF000000"/>
        <rFont val="Times New Roman"/>
        <family val="1"/>
        <charset val="204"/>
      </rPr>
      <t>&gt;
средн. арифм. величина цены единицы прод-ции, руб.</t>
    </r>
  </si>
  <si>
    <r>
      <rPr>
        <b/>
        <i/>
        <sz val="8"/>
        <color rgb="FF000000"/>
        <rFont val="Times New Roman"/>
        <family val="1"/>
        <charset val="204"/>
      </rPr>
      <t>V</t>
    </r>
    <r>
      <rPr>
        <b/>
        <sz val="8"/>
        <color rgb="FF000000"/>
        <rFont val="Times New Roman"/>
        <family val="1"/>
        <charset val="204"/>
      </rPr>
      <t xml:space="preserve"> - коэф-нт вариации
</t>
    </r>
    <r>
      <rPr>
        <i/>
        <sz val="8"/>
        <color theme="1"/>
        <rFont val="Times New Roman"/>
        <family val="1"/>
        <charset val="204"/>
      </rPr>
      <t>(не должен превышать 33%)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</si>
  <si>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Приложение № 2 к извещению об осуществлении закупки</t>
  </si>
  <si>
    <t>Начальная (максимальная) цена контракта (договора):</t>
  </si>
  <si>
    <t>Начальная (максимальная) цена Контракта составляет: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</si>
  <si>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</si>
  <si>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не применяется.</t>
  </si>
  <si>
    <t xml:space="preserve">Обоснование начальной (максимальной) цены контракта:             </t>
  </si>
  <si>
    <t>При определении НМЦК контракта Заказчиком применяется приказ № 567, который не учитывает, что применение утвержденных формул определения НМЦК может привести к формированию цены
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
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таких показателей.</t>
  </si>
  <si>
    <t>Заказчиком были направлены запросы о предоставлении ценовой информации 10-ти (подрядчикам, исполнителям, поставщикам)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</si>
  <si>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</si>
  <si>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58.29.50.000</t>
  </si>
  <si>
    <t>шт.</t>
  </si>
  <si>
    <t>ИЦИ №1
вх. 01/КП
от 19.06.2026</t>
  </si>
  <si>
    <t>ИЦИ №2
вх. 02/КП
от 19.06.2026</t>
  </si>
  <si>
    <t>ИЦИ №3
вх. 04/КП
от 19.06.2026</t>
  </si>
  <si>
    <t>(Шесть тысяч девятьсот семьдесят восемь рублей) 66 копеек</t>
  </si>
  <si>
    <t>Услуги по предоставлению лицензий на право использовать компьютерное антивирусное программное обеспечение для нужд МА МО МО Невский округ</t>
  </si>
  <si>
    <t>Kaspersky Standard Russian Edition. 10-Device 1-year Base Download Pack – Лицензия, SKU: KL1041RDKFS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</si>
</sst>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theme="1"/>
      <name val="Times New Roman"/>
      <family val="2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</font>
    <font>
      <sz val="8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5" fillId="2" borderId="0" xfId="0" applyFont="1" applyFill="1"/>
    <xf numFmtId="0" fontId="1" fillId="2" borderId="0" xfId="0" applyFont="1" applyFill="1"/>
    <xf numFmtId="0" fontId="5" fillId="2" borderId="0" xfId="0" applyFont="1" applyFill="1" applyAlignment="1">
      <alignment horizontal="center" vertical="center" wrapText="1"/>
    </xf>
    <xf numFmtId="0" fontId="4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4" fontId="4" fillId="0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4" fontId="16" fillId="2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4" fontId="12" fillId="2" borderId="0" xfId="0" applyNumberFormat="1" applyFont="1" applyFill="1" applyAlignment="1">
      <alignment horizontal="right" vertical="center" wrapText="1"/>
    </xf>
    <xf numFmtId="0" fontId="12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right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" fontId="17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1" fillId="2" borderId="0" xfId="0" applyFont="1" applyFill="1" applyAlignment="1">
      <alignment horizontal="left" vertical="top" wrapText="1"/>
    </xf>
    <xf numFmtId="0" fontId="17" fillId="0" borderId="0" xfId="0" applyFont="1" applyAlignment="1">
      <alignment horizontal="right" vertical="center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9" fillId="3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155864</xdr:colOff>
      <xdr:row>9</xdr:row>
      <xdr:rowOff>472092</xdr:rowOff>
    </xdr:from>
    <xdr:to>
      <xdr:col>6</xdr:col>
      <xdr:colOff>668046</xdr:colOff>
      <xdr:row>9</xdr:row>
      <xdr:rowOff>698597</xdr:rowOff>
    </xdr:to>
    <xdr:pic>
      <xdr:nvPicPr>
        <xdr:cNvPr id="1029" name="Рисунок 13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719205" y="4836274"/>
          <a:ext cx="512182" cy="226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36369</xdr:colOff>
      <xdr:row>9</xdr:row>
      <xdr:rowOff>226002</xdr:rowOff>
    </xdr:from>
    <xdr:to>
      <xdr:col>13</xdr:col>
      <xdr:colOff>731191</xdr:colOff>
      <xdr:row>9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94795</xdr:colOff>
      <xdr:row>9</xdr:row>
      <xdr:rowOff>789961</xdr:rowOff>
    </xdr:from>
    <xdr:to>
      <xdr:col>11</xdr:col>
      <xdr:colOff>691697</xdr:colOff>
      <xdr:row>9</xdr:row>
      <xdr:rowOff>1054173</xdr:rowOff>
    </xdr:to>
    <xdr:pic>
      <xdr:nvPicPr>
        <xdr:cNvPr id="15" name="Picture 2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7474" y="4826747"/>
          <a:ext cx="596902" cy="264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59741</xdr:colOff>
      <xdr:row>9</xdr:row>
      <xdr:rowOff>770473</xdr:rowOff>
    </xdr:from>
    <xdr:to>
      <xdr:col>12</xdr:col>
      <xdr:colOff>637206</xdr:colOff>
      <xdr:row>9</xdr:row>
      <xdr:rowOff>1043215</xdr:rowOff>
    </xdr:to>
    <xdr:pic>
      <xdr:nvPicPr>
        <xdr:cNvPr id="16" name="Pictur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2152" y="4807259"/>
          <a:ext cx="577465" cy="272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48673</xdr:colOff>
      <xdr:row>9</xdr:row>
      <xdr:rowOff>793926</xdr:rowOff>
    </xdr:from>
    <xdr:to>
      <xdr:col>10</xdr:col>
      <xdr:colOff>782410</xdr:colOff>
      <xdr:row>9</xdr:row>
      <xdr:rowOff>1148491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2EE0F46C-2705-4920-AFA0-ECCD86BC6F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58" r="41543" b="18338"/>
        <a:stretch/>
      </xdr:blipFill>
      <xdr:spPr bwMode="auto">
        <a:xfrm>
          <a:off x="8088227" y="4830712"/>
          <a:ext cx="733737" cy="3545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showGridLines="0" tabSelected="1" zoomScale="120" zoomScaleNormal="120" workbookViewId="0">
      <selection activeCell="AA5" sqref="AA5"/>
    </sheetView>
  </sheetViews>
  <sheetFormatPr defaultRowHeight="12" x14ac:dyDescent="0.2"/>
  <cols>
    <col min="1" max="1" width="4.6640625" style="8" customWidth="1"/>
    <col min="2" max="2" width="28.5" style="2" customWidth="1"/>
    <col min="3" max="3" width="18" style="2" customWidth="1"/>
    <col min="4" max="4" width="15.5" style="8" customWidth="1"/>
    <col min="5" max="5" width="15.83203125" style="1" customWidth="1"/>
    <col min="6" max="6" width="12.33203125" style="1" customWidth="1"/>
    <col min="7" max="7" width="13.83203125" style="1" customWidth="1"/>
    <col min="8" max="8" width="8.83203125" style="1" customWidth="1"/>
    <col min="9" max="9" width="11.33203125" style="1" customWidth="1"/>
    <col min="10" max="10" width="13.1640625" style="1" customWidth="1"/>
    <col min="11" max="11" width="15.33203125" style="1" customWidth="1"/>
    <col min="12" max="12" width="13.33203125" style="1" customWidth="1"/>
    <col min="13" max="13" width="11.5" style="1" customWidth="1"/>
    <col min="14" max="14" width="13.33203125" style="1" customWidth="1"/>
    <col min="15" max="16384" width="9.33203125" style="1"/>
  </cols>
  <sheetData>
    <row r="1" spans="1:16" s="12" customFormat="1" ht="12.75" x14ac:dyDescent="0.2">
      <c r="A1" s="12" t="s">
        <v>13</v>
      </c>
      <c r="P1" s="13"/>
    </row>
    <row r="2" spans="1:16" x14ac:dyDescent="0.2">
      <c r="A2" s="7"/>
      <c r="B2" s="4"/>
      <c r="C2" s="4"/>
      <c r="D2" s="7"/>
      <c r="E2" s="3"/>
      <c r="F2" s="3"/>
      <c r="G2" s="3"/>
      <c r="H2" s="3"/>
      <c r="I2" s="3"/>
      <c r="J2" s="3"/>
      <c r="K2" s="47"/>
      <c r="L2" s="47"/>
      <c r="M2" s="47"/>
      <c r="N2" s="47"/>
      <c r="O2" s="3"/>
    </row>
    <row r="3" spans="1:16" ht="15.75" customHeight="1" x14ac:dyDescent="0.2">
      <c r="A3" s="53"/>
      <c r="B3" s="54" t="s">
        <v>18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3"/>
    </row>
    <row r="4" spans="1:16" ht="14.25" customHeight="1" x14ac:dyDescent="0.2">
      <c r="A4" s="53"/>
      <c r="B4" s="48" t="s">
        <v>0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3"/>
    </row>
    <row r="5" spans="1:16" ht="17.25" customHeight="1" x14ac:dyDescent="0.2">
      <c r="A5" s="9"/>
      <c r="B5" s="49" t="s">
        <v>1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3"/>
    </row>
    <row r="6" spans="1:16" ht="31.5" customHeight="1" x14ac:dyDescent="0.2">
      <c r="A6" s="14"/>
      <c r="B6" s="51" t="s">
        <v>28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3"/>
    </row>
    <row r="7" spans="1:16" ht="49.5" customHeight="1" x14ac:dyDescent="0.2">
      <c r="A7" s="9"/>
      <c r="B7" s="50" t="s">
        <v>20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3"/>
    </row>
    <row r="8" spans="1:16" ht="48.75" customHeight="1" x14ac:dyDescent="0.2">
      <c r="A8" s="9"/>
      <c r="B8" s="52" t="s">
        <v>21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3"/>
    </row>
    <row r="9" spans="1:16" ht="50.25" customHeight="1" x14ac:dyDescent="0.2">
      <c r="A9" s="56" t="s">
        <v>2</v>
      </c>
      <c r="B9" s="43" t="s">
        <v>3</v>
      </c>
      <c r="C9" s="41" t="s">
        <v>8</v>
      </c>
      <c r="D9" s="43" t="s">
        <v>6</v>
      </c>
      <c r="E9" s="43"/>
      <c r="F9" s="43"/>
      <c r="G9" s="43"/>
      <c r="H9" s="43" t="s">
        <v>9</v>
      </c>
      <c r="I9" s="39" t="s">
        <v>7</v>
      </c>
      <c r="J9" s="43" t="s">
        <v>10</v>
      </c>
      <c r="K9" s="43" t="s">
        <v>4</v>
      </c>
      <c r="L9" s="43"/>
      <c r="M9" s="43"/>
      <c r="N9" s="55"/>
      <c r="O9" s="3"/>
    </row>
    <row r="10" spans="1:16" ht="93" customHeight="1" x14ac:dyDescent="0.2">
      <c r="A10" s="56"/>
      <c r="B10" s="43"/>
      <c r="C10" s="42"/>
      <c r="D10" s="11" t="s">
        <v>24</v>
      </c>
      <c r="E10" s="11" t="s">
        <v>25</v>
      </c>
      <c r="F10" s="11" t="s">
        <v>26</v>
      </c>
      <c r="G10" s="5"/>
      <c r="H10" s="43"/>
      <c r="I10" s="40"/>
      <c r="J10" s="43"/>
      <c r="K10" s="6" t="s">
        <v>11</v>
      </c>
      <c r="L10" s="6" t="s">
        <v>5</v>
      </c>
      <c r="M10" s="6" t="s">
        <v>12</v>
      </c>
      <c r="N10" s="55"/>
      <c r="O10" s="3"/>
    </row>
    <row r="11" spans="1:16" s="24" customFormat="1" ht="70.5" customHeight="1" x14ac:dyDescent="0.2">
      <c r="A11" s="15">
        <v>1</v>
      </c>
      <c r="B11" s="16" t="s">
        <v>29</v>
      </c>
      <c r="C11" s="17" t="s">
        <v>22</v>
      </c>
      <c r="D11" s="18">
        <v>3200</v>
      </c>
      <c r="E11" s="18">
        <v>3624</v>
      </c>
      <c r="F11" s="19">
        <v>3644</v>
      </c>
      <c r="G11" s="20">
        <f t="shared" ref="G11" si="0">SUM(D11:F11)</f>
        <v>10468</v>
      </c>
      <c r="H11" s="21">
        <v>2</v>
      </c>
      <c r="I11" s="22" t="s">
        <v>23</v>
      </c>
      <c r="J11" s="23">
        <v>3</v>
      </c>
      <c r="K11" s="20">
        <f t="shared" ref="K11" si="1">ROUND(G11/J11,2)</f>
        <v>3489.33</v>
      </c>
      <c r="L11" s="20">
        <f t="shared" ref="L11" si="2">_xlfn.STDEV.S(D11,E11,F11)</f>
        <v>250.76948246015368</v>
      </c>
      <c r="M11" s="20">
        <f t="shared" ref="M11" si="3">(L11/K11)*100</f>
        <v>7.1867516818459043</v>
      </c>
      <c r="N11" s="20">
        <f t="shared" ref="N11" si="4">K11*H11</f>
        <v>6978.66</v>
      </c>
    </row>
    <row r="12" spans="1:16" s="24" customFormat="1" ht="21" customHeight="1" x14ac:dyDescent="0.2">
      <c r="A12" s="44" t="s">
        <v>14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  <c r="N12" s="25">
        <f>SUM(N11:N11)</f>
        <v>6978.66</v>
      </c>
    </row>
    <row r="13" spans="1:16" s="34" customFormat="1" ht="15.75" x14ac:dyDescent="0.25">
      <c r="A13" s="26"/>
      <c r="B13" s="36" t="s">
        <v>15</v>
      </c>
      <c r="C13" s="36"/>
      <c r="D13" s="36"/>
      <c r="E13" s="36"/>
      <c r="F13" s="27">
        <f>N12</f>
        <v>6978.66</v>
      </c>
      <c r="G13" s="28" t="s">
        <v>27</v>
      </c>
      <c r="H13" s="29"/>
      <c r="I13" s="29"/>
      <c r="J13" s="30"/>
      <c r="K13" s="31"/>
      <c r="L13" s="32"/>
      <c r="M13" s="33"/>
    </row>
    <row r="14" spans="1:16" s="10" customFormat="1" ht="19.5" customHeight="1" x14ac:dyDescent="0.2">
      <c r="A14" s="37" t="s">
        <v>16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6" s="10" customFormat="1" ht="22.5" customHeight="1" x14ac:dyDescent="0.2">
      <c r="A15" s="37" t="s">
        <v>17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</row>
    <row r="16" spans="1:16" ht="40.5" customHeight="1" x14ac:dyDescent="0.2">
      <c r="A16" s="35" t="s">
        <v>19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</row>
  </sheetData>
  <mergeCells count="22">
    <mergeCell ref="B8:N8"/>
    <mergeCell ref="A3:A4"/>
    <mergeCell ref="B3:N3"/>
    <mergeCell ref="N9:N10"/>
    <mergeCell ref="A9:A10"/>
    <mergeCell ref="H9:H10"/>
    <mergeCell ref="B9:B10"/>
    <mergeCell ref="D9:G9"/>
    <mergeCell ref="K9:M9"/>
    <mergeCell ref="K2:N2"/>
    <mergeCell ref="B4:N4"/>
    <mergeCell ref="B5:N5"/>
    <mergeCell ref="B7:N7"/>
    <mergeCell ref="B6:N6"/>
    <mergeCell ref="A16:N16"/>
    <mergeCell ref="B13:E13"/>
    <mergeCell ref="A14:M14"/>
    <mergeCell ref="A15:M15"/>
    <mergeCell ref="I9:I10"/>
    <mergeCell ref="C9:C10"/>
    <mergeCell ref="J9:J10"/>
    <mergeCell ref="A12:M12"/>
  </mergeCells>
  <phoneticPr fontId="3" type="noConversion"/>
  <printOptions horizontalCentered="1"/>
  <pageMargins left="0.23622047244094491" right="0.23622047244094491" top="0.27" bottom="0" header="0.13" footer="0.31496062992125984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user23423</cp:lastModifiedBy>
  <cp:lastPrinted>2025-06-30T09:44:55Z</cp:lastPrinted>
  <dcterms:created xsi:type="dcterms:W3CDTF">2015-10-22T08:12:07Z</dcterms:created>
  <dcterms:modified xsi:type="dcterms:W3CDTF">2026-06-23T09:07:37Z</dcterms:modified>
</cp:coreProperties>
</file>