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6 год\Закупки Заказчик 2026\Услуги концерт ДК РЖД Панина22.07.26\услуги концерт 22.07.2026\"/>
    </mc:Choice>
  </mc:AlternateContent>
  <bookViews>
    <workbookView xWindow="480" yWindow="105" windowWidth="27795" windowHeight="108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Лист1!$A$1:$L$14</definedName>
  </definedNames>
  <calcPr calcId="152511"/>
</workbook>
</file>

<file path=xl/calcChain.xml><?xml version="1.0" encoding="utf-8"?>
<calcChain xmlns="http://schemas.openxmlformats.org/spreadsheetml/2006/main">
  <c r="K13" i="1" l="1"/>
  <c r="H13" i="1" l="1"/>
  <c r="K14" i="1" s="1"/>
  <c r="I13" i="1" l="1"/>
  <c r="J13" i="1" s="1"/>
</calcChain>
</file>

<file path=xl/sharedStrings.xml><?xml version="1.0" encoding="utf-8"?>
<sst xmlns="http://schemas.openxmlformats.org/spreadsheetml/2006/main" count="38" uniqueCount="32">
  <si>
    <t>Обоснование НМЦК</t>
  </si>
  <si>
    <t>Определение начальной (максимальной) цены Контракта осуществлено Заказчиком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</t>
  </si>
  <si>
    <t>Методом расчета начальной (максимальной) цены Контракта является: метод сопоставимых рыночных цен (анализа рынка).</t>
  </si>
  <si>
    <t>№ п/п</t>
  </si>
  <si>
    <t>Наименование товара</t>
  </si>
  <si>
    <t xml:space="preserve">(работы, услуги) </t>
  </si>
  <si>
    <t>Ед. изм.</t>
  </si>
  <si>
    <t>Кол-во товара (работ, услуг)</t>
  </si>
  <si>
    <t>Реквизиты документов, использованных для определения НМЦК, источники информации</t>
  </si>
  <si>
    <t>Ср.ариф. знач. цены за ед.изм., руб.</t>
  </si>
  <si>
    <t>Ср.квад. отклонение, руб.</t>
  </si>
  <si>
    <t>Коэфф. вариации, %</t>
  </si>
  <si>
    <t xml:space="preserve">КП №1 (руб. вкл. НДС) </t>
  </si>
  <si>
    <t xml:space="preserve">КП №2 (руб. вкл. НДС) </t>
  </si>
  <si>
    <t xml:space="preserve">КП №3 (руб. вкл. НДС) </t>
  </si>
  <si>
    <t>ИТОГО:</t>
  </si>
  <si>
    <t>, где</t>
  </si>
  <si>
    <t> - НМЦК, определяемая методом сопоставимых рыночных цен (анализа рынка)</t>
  </si>
  <si>
    <t> - количество (объем) закупаемого товара (работы, услуги)</t>
  </si>
  <si>
    <t> - количество значений, используемых в расчете</t>
  </si>
  <si>
    <t> - номер источника ценовой информации</t>
  </si>
  <si>
    <t> - цена единицы товара, работы, услуги, представленная в источнике с номером i, скорректированная с учетом коэффициентов (индексов)</t>
  </si>
  <si>
    <t>, выраженный в процентах, где</t>
  </si>
  <si>
    <t> - коэффициент вариации</t>
  </si>
  <si>
    <t> - средняя арифметическая величина цены единицы товара, работы, услуги</t>
  </si>
  <si>
    <t> - среднее квадратичное отклонение, рассчитываемое по формуле</t>
  </si>
  <si>
    <t>усл ед</t>
  </si>
  <si>
    <t>Заказчиком направлены запросы о предоставлении ценовой информации 5 (Пять) поставщикам (подрядчикам, исполнителям) для определения начальной (максимальной) цены Контракта, поступило 3 (Три) коммерческих предложения.</t>
  </si>
  <si>
    <t>Наименьшее  значение, руб. (НМЦК)</t>
  </si>
  <si>
    <t>Услуги по хозяйственному сопровождению при организации и проведении культурно-массовых мероприятий (концертов СПБ ГБУК Оркестра «Классика)</t>
  </si>
  <si>
    <t>Коммерческое предложение № 2 вх. № б/н от18.06.2026 исх б/н 16.06.2026</t>
  </si>
  <si>
    <t>Заказчиком принято решение определение НМЦК по наименьшему ценовому предложению КП № 1 от 17.06.2026  № 30 равному 106856,00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</si>
</sst>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justify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4" fontId="2" fillId="2" borderId="5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/>
    </xf>
    <xf numFmtId="4" fontId="2" fillId="2" borderId="5" xfId="0" applyNumberFormat="1" applyFont="1" applyFill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wrapText="1"/>
    </xf>
    <xf numFmtId="4" fontId="3" fillId="0" borderId="8" xfId="0" applyNumberFormat="1" applyFont="1" applyFill="1" applyBorder="1" applyAlignment="1">
      <alignment horizontal="right" vertical="center" wrapText="1"/>
    </xf>
    <xf numFmtId="4" fontId="1" fillId="0" borderId="0" xfId="0" applyNumberFormat="1" applyFont="1"/>
    <xf numFmtId="0" fontId="1" fillId="0" borderId="0" xfId="0" applyFont="1" applyAlignment="1"/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4" fontId="2" fillId="2" borderId="0" xfId="0" applyNumberFormat="1" applyFont="1" applyFill="1" applyBorder="1" applyAlignment="1">
      <alignment horizontal="center" vertical="center" wrapText="1"/>
    </xf>
    <xf numFmtId="4" fontId="2" fillId="2" borderId="0" xfId="0" applyNumberFormat="1" applyFont="1" applyFill="1" applyBorder="1" applyAlignment="1">
      <alignment horizontal="right" vertical="center" wrapText="1"/>
    </xf>
    <xf numFmtId="4" fontId="2" fillId="2" borderId="0" xfId="0" applyNumberFormat="1" applyFont="1" applyFill="1" applyBorder="1" applyAlignment="1">
      <alignment horizontal="right" vertical="center"/>
    </xf>
    <xf numFmtId="4" fontId="2" fillId="2" borderId="0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1</xdr:col>
      <xdr:colOff>1752600</xdr:colOff>
      <xdr:row>18</xdr:row>
      <xdr:rowOff>581025</xdr:rowOff>
    </xdr:to>
    <xdr:pic>
      <xdr:nvPicPr>
        <xdr:cNvPr id="2" name="Рисунок 1" descr="T^{market}=\frac{v}{n} \sum^n_{i=1}{P_i}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7143750"/>
          <a:ext cx="175260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704850</xdr:colOff>
      <xdr:row>20</xdr:row>
      <xdr:rowOff>190500</xdr:rowOff>
    </xdr:to>
    <xdr:pic>
      <xdr:nvPicPr>
        <xdr:cNvPr id="3" name="Рисунок 2" descr="T^{market}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8172450"/>
          <a:ext cx="704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104775</xdr:colOff>
      <xdr:row>21</xdr:row>
      <xdr:rowOff>95250</xdr:rowOff>
    </xdr:to>
    <xdr:pic>
      <xdr:nvPicPr>
        <xdr:cNvPr id="4" name="Рисунок 3" descr="v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8858250"/>
          <a:ext cx="1047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123825</xdr:colOff>
      <xdr:row>22</xdr:row>
      <xdr:rowOff>95250</xdr:rowOff>
    </xdr:to>
    <xdr:pic>
      <xdr:nvPicPr>
        <xdr:cNvPr id="5" name="Рисунок 4" descr="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9315450"/>
          <a:ext cx="1238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66675</xdr:colOff>
      <xdr:row>23</xdr:row>
      <xdr:rowOff>142875</xdr:rowOff>
    </xdr:to>
    <xdr:pic>
      <xdr:nvPicPr>
        <xdr:cNvPr id="6" name="Рисунок 5" descr="i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9772650"/>
          <a:ext cx="666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180975</xdr:rowOff>
    </xdr:to>
    <xdr:pic>
      <xdr:nvPicPr>
        <xdr:cNvPr id="7" name="Рисунок 6" descr="P_i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0229850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695325</xdr:colOff>
      <xdr:row>26</xdr:row>
      <xdr:rowOff>381000</xdr:rowOff>
    </xdr:to>
    <xdr:pic>
      <xdr:nvPicPr>
        <xdr:cNvPr id="8" name="Рисунок 7" descr="V=\frac{\sigma}{M}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3544550"/>
          <a:ext cx="695325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152400</xdr:colOff>
      <xdr:row>28</xdr:row>
      <xdr:rowOff>142875</xdr:rowOff>
    </xdr:to>
    <xdr:pic>
      <xdr:nvPicPr>
        <xdr:cNvPr id="9" name="Рисунок 8" descr="V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40017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228600</xdr:colOff>
      <xdr:row>29</xdr:row>
      <xdr:rowOff>142875</xdr:rowOff>
    </xdr:to>
    <xdr:pic>
      <xdr:nvPicPr>
        <xdr:cNvPr id="10" name="Рисунок 9" descr="M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4230350"/>
          <a:ext cx="2286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123825</xdr:colOff>
      <xdr:row>30</xdr:row>
      <xdr:rowOff>95250</xdr:rowOff>
    </xdr:to>
    <xdr:pic>
      <xdr:nvPicPr>
        <xdr:cNvPr id="11" name="Рисунок 10" descr="\sigma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4687550"/>
          <a:ext cx="1238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2162175</xdr:colOff>
      <xdr:row>31</xdr:row>
      <xdr:rowOff>638175</xdr:rowOff>
    </xdr:to>
    <xdr:pic>
      <xdr:nvPicPr>
        <xdr:cNvPr id="12" name="Рисунок 11" descr="\sigma=\sqrt{\frac{ \sum^n_{i=1}{(P_i-M)^2}}{n-1}}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1563350"/>
          <a:ext cx="2162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66675</xdr:colOff>
      <xdr:row>32</xdr:row>
      <xdr:rowOff>142875</xdr:rowOff>
    </xdr:to>
    <xdr:pic>
      <xdr:nvPicPr>
        <xdr:cNvPr id="13" name="Рисунок 12" descr="i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373350"/>
          <a:ext cx="666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190500</xdr:colOff>
      <xdr:row>33</xdr:row>
      <xdr:rowOff>180975</xdr:rowOff>
    </xdr:to>
    <xdr:pic>
      <xdr:nvPicPr>
        <xdr:cNvPr id="14" name="Рисунок 13" descr="P_i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830550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123825</xdr:colOff>
      <xdr:row>34</xdr:row>
      <xdr:rowOff>95250</xdr:rowOff>
    </xdr:to>
    <xdr:pic>
      <xdr:nvPicPr>
        <xdr:cNvPr id="15" name="Рисунок 14" descr="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6744950"/>
          <a:ext cx="1238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"/>
  <sheetViews>
    <sheetView tabSelected="1" workbookViewId="0">
      <selection activeCell="B17" sqref="B17"/>
    </sheetView>
  </sheetViews>
  <sheetFormatPr defaultRowHeight="15.75" x14ac:dyDescent="0.25"/>
  <cols>
    <col min="1" max="1" width="7.7109375" style="17" customWidth="1"/>
    <col min="2" max="2" width="51.140625" style="17" customWidth="1"/>
    <col min="3" max="4" width="9.140625" style="17"/>
    <col min="5" max="10" width="12.85546875" style="17" customWidth="1"/>
    <col min="11" max="11" width="15.140625" style="17" customWidth="1"/>
    <col min="12" max="16384" width="9.140625" style="17"/>
  </cols>
  <sheetData>
    <row r="1" spans="1:12" x14ac:dyDescent="0.2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2" x14ac:dyDescent="0.25">
      <c r="A2" s="1"/>
    </row>
    <row r="3" spans="1:12" ht="54" customHeight="1" x14ac:dyDescent="0.25">
      <c r="A3" s="31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2" ht="19.5" customHeight="1" x14ac:dyDescent="0.25">
      <c r="A4" s="31" t="s">
        <v>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 ht="33" customHeight="1" x14ac:dyDescent="0.25">
      <c r="A5" s="31" t="s">
        <v>27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15.75" customHeight="1" x14ac:dyDescent="0.25">
      <c r="A6" s="32" t="s">
        <v>30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15.75" customHeight="1" x14ac:dyDescent="0.25">
      <c r="A7" s="32" t="s">
        <v>30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12" ht="15.75" customHeight="1" x14ac:dyDescent="0.25">
      <c r="A8" s="32" t="s">
        <v>30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2" ht="16.5" thickBot="1" x14ac:dyDescent="0.3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1:12" ht="63" customHeight="1" thickBot="1" x14ac:dyDescent="0.3">
      <c r="A10" s="27" t="s">
        <v>3</v>
      </c>
      <c r="B10" s="2" t="s">
        <v>4</v>
      </c>
      <c r="C10" s="27" t="s">
        <v>6</v>
      </c>
      <c r="D10" s="27" t="s">
        <v>7</v>
      </c>
      <c r="E10" s="29" t="s">
        <v>8</v>
      </c>
      <c r="F10" s="33"/>
      <c r="G10" s="30"/>
      <c r="H10" s="34" t="s">
        <v>9</v>
      </c>
      <c r="I10" s="27" t="s">
        <v>10</v>
      </c>
      <c r="J10" s="27" t="s">
        <v>11</v>
      </c>
      <c r="K10" s="27" t="s">
        <v>28</v>
      </c>
      <c r="L10" s="13"/>
    </row>
    <row r="11" spans="1:12" ht="48" thickBot="1" x14ac:dyDescent="0.3">
      <c r="A11" s="28"/>
      <c r="B11" s="3" t="s">
        <v>5</v>
      </c>
      <c r="C11" s="28"/>
      <c r="D11" s="28"/>
      <c r="E11" s="3" t="s">
        <v>12</v>
      </c>
      <c r="F11" s="3" t="s">
        <v>13</v>
      </c>
      <c r="G11" s="3" t="s">
        <v>14</v>
      </c>
      <c r="H11" s="35"/>
      <c r="I11" s="28"/>
      <c r="J11" s="28"/>
      <c r="K11" s="28"/>
      <c r="L11" s="13"/>
    </row>
    <row r="12" spans="1:12" ht="16.5" thickBot="1" x14ac:dyDescent="0.3">
      <c r="A12" s="12"/>
      <c r="B12" s="3">
        <v>1</v>
      </c>
      <c r="C12" s="3">
        <v>2</v>
      </c>
      <c r="D12" s="3">
        <v>3</v>
      </c>
      <c r="E12" s="3">
        <v>4</v>
      </c>
      <c r="F12" s="3">
        <v>5</v>
      </c>
      <c r="G12" s="3">
        <v>6</v>
      </c>
      <c r="H12" s="14">
        <v>7</v>
      </c>
      <c r="I12" s="15">
        <v>8</v>
      </c>
      <c r="J12" s="15">
        <v>9</v>
      </c>
      <c r="K12" s="3">
        <v>10</v>
      </c>
      <c r="L12" s="13"/>
    </row>
    <row r="13" spans="1:12" ht="65.25" customHeight="1" thickBot="1" x14ac:dyDescent="0.3">
      <c r="A13" s="12">
        <v>1</v>
      </c>
      <c r="B13" s="22" t="s">
        <v>29</v>
      </c>
      <c r="C13" s="3" t="s">
        <v>26</v>
      </c>
      <c r="D13" s="4">
        <v>1</v>
      </c>
      <c r="E13" s="7">
        <v>106856</v>
      </c>
      <c r="F13" s="7">
        <v>110000</v>
      </c>
      <c r="G13" s="7">
        <v>112000</v>
      </c>
      <c r="H13" s="11">
        <f>(E13+F13+G13)/3</f>
        <v>109618.66666666667</v>
      </c>
      <c r="I13" s="19">
        <f>SQRT((POWER(H13-E13,2)+POWER(H13-F13,2)+POWER(H13-G13,2))/2)</f>
        <v>2593.1149865236084</v>
      </c>
      <c r="J13" s="19">
        <f>I13/H13*100</f>
        <v>2.3655779306355438</v>
      </c>
      <c r="K13" s="7">
        <f>D13*E13</f>
        <v>106856</v>
      </c>
      <c r="L13" s="13"/>
    </row>
    <row r="14" spans="1:12" ht="16.5" customHeight="1" thickBot="1" x14ac:dyDescent="0.3">
      <c r="A14" s="29" t="s">
        <v>15</v>
      </c>
      <c r="B14" s="30"/>
      <c r="C14" s="5"/>
      <c r="D14" s="3"/>
      <c r="E14" s="7"/>
      <c r="F14" s="7"/>
      <c r="G14" s="7"/>
      <c r="H14" s="9"/>
      <c r="I14" s="10"/>
      <c r="J14" s="8"/>
      <c r="K14" s="7">
        <f>SUM(K13:K13)</f>
        <v>106856</v>
      </c>
      <c r="L14" s="23"/>
    </row>
    <row r="15" spans="1:12" ht="16.5" customHeight="1" x14ac:dyDescent="0.25">
      <c r="A15" s="15"/>
      <c r="B15" s="15"/>
      <c r="C15" s="36"/>
      <c r="D15" s="15"/>
      <c r="E15" s="37"/>
      <c r="F15" s="37"/>
      <c r="G15" s="37"/>
      <c r="H15" s="38"/>
      <c r="I15" s="39"/>
      <c r="J15" s="40"/>
      <c r="K15" s="37"/>
      <c r="L15" s="24"/>
    </row>
    <row r="16" spans="1:12" x14ac:dyDescent="0.25">
      <c r="A16" s="6"/>
      <c r="B16" s="17" t="s">
        <v>31</v>
      </c>
    </row>
    <row r="17" spans="1:7" x14ac:dyDescent="0.25">
      <c r="A17" s="6"/>
    </row>
    <row r="18" spans="1:7" x14ac:dyDescent="0.25">
      <c r="A18" s="6"/>
    </row>
    <row r="19" spans="1:7" ht="55.5" customHeight="1" x14ac:dyDescent="0.25">
      <c r="B19" s="16" t="s">
        <v>16</v>
      </c>
      <c r="G19" s="20"/>
    </row>
    <row r="20" spans="1:7" ht="31.5" customHeight="1" x14ac:dyDescent="0.25">
      <c r="B20" s="16"/>
    </row>
    <row r="21" spans="1:7" ht="46.5" customHeight="1" x14ac:dyDescent="0.25">
      <c r="B21" s="16" t="s">
        <v>17</v>
      </c>
    </row>
    <row r="22" spans="1:7" x14ac:dyDescent="0.25">
      <c r="B22" s="16" t="s">
        <v>18</v>
      </c>
    </row>
    <row r="23" spans="1:7" x14ac:dyDescent="0.25">
      <c r="B23" s="16" t="s">
        <v>19</v>
      </c>
    </row>
    <row r="24" spans="1:7" x14ac:dyDescent="0.25">
      <c r="B24" s="16" t="s">
        <v>20</v>
      </c>
    </row>
    <row r="25" spans="1:7" x14ac:dyDescent="0.25">
      <c r="B25" s="16" t="s">
        <v>21</v>
      </c>
    </row>
    <row r="26" spans="1:7" x14ac:dyDescent="0.25">
      <c r="B26" s="16"/>
    </row>
    <row r="27" spans="1:7" ht="58.5" customHeight="1" x14ac:dyDescent="0.25">
      <c r="B27" s="16" t="s">
        <v>22</v>
      </c>
    </row>
    <row r="28" spans="1:7" ht="12" customHeight="1" x14ac:dyDescent="0.25">
      <c r="B28" s="16"/>
    </row>
    <row r="29" spans="1:7" x14ac:dyDescent="0.25">
      <c r="B29" s="16" t="s">
        <v>23</v>
      </c>
    </row>
    <row r="30" spans="1:7" x14ac:dyDescent="0.25">
      <c r="B30" s="16" t="s">
        <v>24</v>
      </c>
    </row>
    <row r="31" spans="1:7" x14ac:dyDescent="0.25">
      <c r="B31" s="16" t="s">
        <v>25</v>
      </c>
    </row>
    <row r="32" spans="1:7" ht="73.5" customHeight="1" x14ac:dyDescent="0.25">
      <c r="B32" s="16" t="s">
        <v>16</v>
      </c>
    </row>
    <row r="33" spans="2:2" x14ac:dyDescent="0.25">
      <c r="B33" s="16" t="s">
        <v>20</v>
      </c>
    </row>
    <row r="34" spans="2:2" ht="21.75" customHeight="1" x14ac:dyDescent="0.25">
      <c r="B34" s="16" t="s">
        <v>21</v>
      </c>
    </row>
    <row r="35" spans="2:2" ht="20.25" customHeight="1" x14ac:dyDescent="0.25">
      <c r="B35" s="16" t="s">
        <v>19</v>
      </c>
    </row>
    <row r="36" spans="2:2" x14ac:dyDescent="0.25">
      <c r="B36" s="21"/>
    </row>
    <row r="37" spans="2:2" x14ac:dyDescent="0.25">
      <c r="B37" s="21"/>
    </row>
    <row r="38" spans="2:2" x14ac:dyDescent="0.25">
      <c r="B38" s="21"/>
    </row>
    <row r="39" spans="2:2" x14ac:dyDescent="0.25">
      <c r="B39" s="21"/>
    </row>
  </sheetData>
  <mergeCells count="16">
    <mergeCell ref="A1:K1"/>
    <mergeCell ref="J10:J11"/>
    <mergeCell ref="K10:K11"/>
    <mergeCell ref="A14:B14"/>
    <mergeCell ref="A4:K4"/>
    <mergeCell ref="A5:K5"/>
    <mergeCell ref="A3:K3"/>
    <mergeCell ref="A6:L6"/>
    <mergeCell ref="A7:L7"/>
    <mergeCell ref="A8:L8"/>
    <mergeCell ref="A10:A11"/>
    <mergeCell ref="C10:C11"/>
    <mergeCell ref="D10:D11"/>
    <mergeCell ref="E10:G10"/>
    <mergeCell ref="H10:H11"/>
    <mergeCell ref="I10:I11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CBC</dc:creator>
  <cp:lastModifiedBy>Admin</cp:lastModifiedBy>
  <cp:lastPrinted>2022-01-13T09:06:10Z</cp:lastPrinted>
  <dcterms:created xsi:type="dcterms:W3CDTF">2022-01-13T08:59:47Z</dcterms:created>
  <dcterms:modified xsi:type="dcterms:W3CDTF">2026-06-22T10:27:48Z</dcterms:modified>
</cp:coreProperties>
</file>