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/>
  <mc:AlternateContent xmlns:mc="http://schemas.openxmlformats.org/markup-compatibility/2006">
    <mc:Choice Requires="x15">
      <x15ac:absPath xmlns:x15ac="http://schemas.microsoft.com/office/spreadsheetml/2010/11/ac" url="\\192.168.0.2\общие файлы\Аналитический отдел\2026 ЛП\ЛП Субстанции\"/>
    </mc:Choice>
  </mc:AlternateContent>
  <xr:revisionPtr revIDLastSave="0" documentId="13_ncr:1_{DF258BAE-F22B-4D1A-8627-5A030E3700F9}" xr6:coauthVersionLast="47" xr6:coauthVersionMax="47" xr10:uidLastSave="{00000000-0000-0000-0000-000000000000}"/>
  <bookViews>
    <workbookView xWindow="0" yWindow="600" windowWidth="28800" windowHeight="15600" xr2:uid="{00000000-000D-0000-FFFF-FFFF00000000}"/>
  </bookViews>
  <sheets>
    <sheet name="Щетки НМЦК" sheetId="1" r:id="rId1"/>
    <sheet name="Лист1" sheetId="2" r:id="rId2"/>
  </sheets>
  <definedNames>
    <definedName name="_xlnm._FilterDatabase" localSheetId="0" hidden="1">'Щетки НМЦК'!$A$7:$O$7</definedName>
    <definedName name="_xlnm.Print_Area" localSheetId="0">'Щетки НМЦК'!$A$1:$P$20</definedName>
  </definedNames>
  <calcPr calcId="191029" calcOnSave="0" concurrentCalc="0"/>
</workbook>
</file>

<file path=xl/calcChain.xml><?xml version="1.0" encoding="utf-8"?>
<calcChain xmlns="http://schemas.openxmlformats.org/spreadsheetml/2006/main">
  <c r="N9" i="1" l="1"/>
  <c r="P9" i="1"/>
  <c r="N8" i="1"/>
  <c r="P8" i="1"/>
  <c r="N10" i="1"/>
  <c r="P10" i="1"/>
  <c r="N11" i="1"/>
  <c r="P11" i="1"/>
  <c r="P12" i="1"/>
  <c r="L9" i="1"/>
  <c r="I9" i="1"/>
  <c r="K9" i="1"/>
  <c r="M9" i="1"/>
  <c r="L10" i="1"/>
  <c r="I10" i="1"/>
  <c r="K10" i="1"/>
  <c r="M10" i="1"/>
  <c r="L11" i="1"/>
  <c r="I11" i="1"/>
  <c r="K11" i="1"/>
  <c r="M11" i="1"/>
  <c r="L8" i="1"/>
  <c r="I8" i="1"/>
  <c r="K8" i="1"/>
  <c r="M8" i="1"/>
</calcChain>
</file>

<file path=xl/sharedStrings.xml><?xml version="1.0" encoding="utf-8"?>
<sst xmlns="http://schemas.openxmlformats.org/spreadsheetml/2006/main" count="44" uniqueCount="35">
  <si>
    <t>№ п/п</t>
  </si>
  <si>
    <t>Ед. изм.</t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</si>
  <si>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</si>
  <si>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</si>
  <si>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Определение однородности совокупности значений выявленных цен</t>
  </si>
  <si>
    <t>Цена из реестра товаров товаров для обеспечения нужд Санкт-Петербурга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</si>
  <si>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</si>
  <si>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</si>
  <si>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</si>
  <si>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9=5+6+7+8</t>
  </si>
  <si>
    <t>11= кол-во ответов ИЦИ</t>
  </si>
  <si>
    <t>12=           /10</t>
  </si>
  <si>
    <t>15=9*10/11</t>
  </si>
  <si>
    <t xml:space="preserve">Коэффициент вариации не превышает 33 %. Совокупность значений, используемых в расчете НМЦК считается однородной. </t>
  </si>
  <si>
    <t>Расчет начальной цены единицы товара (услуги) и начальной суммы цен единиц товаров методом сопоставимых рыночных цен (анализ рынка)</t>
  </si>
  <si>
    <t>Наименование товара</t>
  </si>
  <si>
    <t>Начальная (максимальная) цена единицы, руб. *</t>
  </si>
  <si>
    <t>* - принято минимальное из ценовых предложений</t>
  </si>
  <si>
    <t>Кол-во ед.изм.</t>
  </si>
  <si>
    <t>НМЦК. Руб.</t>
  </si>
  <si>
    <t>ИТОГО</t>
  </si>
  <si>
    <t>Отсут</t>
  </si>
  <si>
    <t>кг</t>
  </si>
  <si>
    <t>Калия йодид</t>
  </si>
  <si>
    <t>Натрия гидрокарбонат</t>
  </si>
  <si>
    <t>Вх. № 00541 к/26 от 24.02.2026</t>
  </si>
  <si>
    <t>Вх. 00542 к/26 от 24.02.2026</t>
  </si>
  <si>
    <t>Вх. 00543 к/26 от 24.02.2026</t>
  </si>
  <si>
    <t>Стрептоцид</t>
  </si>
  <si>
    <t>Вазелиновое масло</t>
  </si>
  <si>
    <t>Начальник контрактной службы                             Лунёв Н.В.</t>
  </si>
  <si>
    <t>Исполнитель: Сулейманова  И.М.</t>
  </si>
  <si>
    <t>Обоснование начальной (максимальной) цены контракта 
на Поставку фарм субстанций для нужд СПб ГБУЗ «Городская Мариинская больница»</t>
  </si>
  <si>
    <t>Код ОКДП 2</t>
  </si>
  <si>
    <t>21.20.23.192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</si>
</sst>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indexed="8"/>
      <name val="Calibri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6"/>
      <color indexed="8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4"/>
      <color theme="1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3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NumberFormat="0" applyFill="0" applyBorder="0" applyProtection="0"/>
    <xf numFmtId="0" fontId="7" fillId="0" borderId="0"/>
  </cellStyleXfs>
  <cellXfs count="73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/>
    <xf numFmtId="2" fontId="5" fillId="2" borderId="0" xfId="0" applyNumberFormat="1" applyFont="1" applyFill="1" applyBorder="1" applyAlignment="1">
      <alignment horizontal="center"/>
    </xf>
    <xf numFmtId="2" fontId="5" fillId="2" borderId="0" xfId="0" applyNumberFormat="1" applyFont="1" applyFill="1" applyBorder="1"/>
    <xf numFmtId="0" fontId="9" fillId="0" borderId="0" xfId="0" applyNumberFormat="1" applyFont="1"/>
    <xf numFmtId="0" fontId="4" fillId="0" borderId="0" xfId="0" applyNumberFormat="1" applyFont="1"/>
    <xf numFmtId="49" fontId="4" fillId="2" borderId="0" xfId="0" applyNumberFormat="1" applyFont="1" applyFill="1" applyBorder="1" applyAlignment="1">
      <alignment horizontal="left"/>
    </xf>
    <xf numFmtId="0" fontId="9" fillId="2" borderId="0" xfId="0" applyFont="1" applyFill="1" applyBorder="1"/>
    <xf numFmtId="0" fontId="4" fillId="2" borderId="0" xfId="0" applyFont="1" applyFill="1" applyBorder="1" applyAlignment="1">
      <alignment horizontal="center"/>
    </xf>
    <xf numFmtId="2" fontId="9" fillId="2" borderId="0" xfId="0" applyNumberFormat="1" applyFont="1" applyFill="1" applyBorder="1" applyAlignment="1">
      <alignment horizontal="center"/>
    </xf>
    <xf numFmtId="2" fontId="9" fillId="2" borderId="0" xfId="0" applyNumberFormat="1" applyFont="1" applyFill="1" applyBorder="1"/>
    <xf numFmtId="0" fontId="9" fillId="0" borderId="0" xfId="0" applyNumberFormat="1" applyFont="1" applyAlignment="1">
      <alignment horizontal="center"/>
    </xf>
    <xf numFmtId="0" fontId="9" fillId="0" borderId="0" xfId="0" applyFont="1" applyFill="1" applyBorder="1"/>
    <xf numFmtId="2" fontId="9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/>
    <xf numFmtId="0" fontId="4" fillId="0" borderId="0" xfId="0" applyFont="1" applyFill="1" applyBorder="1"/>
    <xf numFmtId="0" fontId="9" fillId="0" borderId="0" xfId="0" applyFont="1"/>
    <xf numFmtId="0" fontId="8" fillId="0" borderId="0" xfId="0" applyFont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10" fillId="0" borderId="0" xfId="0" applyNumberFormat="1" applyFont="1"/>
    <xf numFmtId="0" fontId="10" fillId="0" borderId="0" xfId="0" applyNumberFormat="1" applyFont="1" applyAlignment="1">
      <alignment horizontal="center"/>
    </xf>
    <xf numFmtId="0" fontId="10" fillId="0" borderId="1" xfId="0" applyNumberFormat="1" applyFont="1" applyBorder="1"/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top" wrapText="1"/>
    </xf>
    <xf numFmtId="4" fontId="1" fillId="2" borderId="1" xfId="0" applyNumberFormat="1" applyFont="1" applyFill="1" applyBorder="1" applyAlignment="1">
      <alignment vertical="center" wrapText="1"/>
    </xf>
    <xf numFmtId="0" fontId="10" fillId="0" borderId="0" xfId="0" applyNumberFormat="1" applyFont="1" applyFill="1"/>
    <xf numFmtId="0" fontId="4" fillId="2" borderId="0" xfId="0" applyFont="1" applyFill="1" applyBorder="1" applyAlignment="1">
      <alignment horizontal="right"/>
    </xf>
    <xf numFmtId="4" fontId="4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/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8" fillId="0" borderId="0" xfId="1" applyFont="1" applyAlignment="1">
      <alignment horizontal="right" vertical="center" wrapText="1"/>
    </xf>
    <xf numFmtId="0" fontId="8" fillId="0" borderId="0" xfId="0" applyFont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center"/>
    </xf>
    <xf numFmtId="0" fontId="10" fillId="2" borderId="1" xfId="0" applyFont="1" applyFill="1" applyBorder="1"/>
    <xf numFmtId="0" fontId="2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0" fontId="12" fillId="0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12" fillId="2" borderId="1" xfId="0" applyFont="1" applyFill="1" applyBorder="1" applyAlignment="1">
      <alignment horizontal="center"/>
    </xf>
    <xf numFmtId="4" fontId="13" fillId="0" borderId="1" xfId="0" applyNumberFormat="1" applyFont="1" applyBorder="1" applyAlignment="1">
      <alignment horizontal="center" vertical="center" wrapText="1"/>
    </xf>
    <xf numFmtId="4" fontId="12" fillId="2" borderId="1" xfId="0" applyNumberFormat="1" applyFont="1" applyFill="1" applyBorder="1"/>
    <xf numFmtId="4" fontId="12" fillId="2" borderId="1" xfId="0" applyNumberFormat="1" applyFont="1" applyFill="1" applyBorder="1" applyAlignment="1">
      <alignment horizontal="center"/>
    </xf>
    <xf numFmtId="4" fontId="12" fillId="2" borderId="1" xfId="0" applyNumberFormat="1" applyFont="1" applyFill="1" applyBorder="1" applyAlignment="1">
      <alignment horizontal="center" vertical="center"/>
    </xf>
    <xf numFmtId="4" fontId="16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5" xfId="1" xr:uid="{00000000-0005-0000-0000-000001000000}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141843</xdr:colOff>
      <xdr:row>5</xdr:row>
      <xdr:rowOff>99695</xdr:rowOff>
    </xdr:from>
    <xdr:to>
      <xdr:col>8</xdr:col>
      <xdr:colOff>667623</xdr:colOff>
      <xdr:row>5</xdr:row>
      <xdr:rowOff>457835</xdr:rowOff>
    </xdr:to>
    <xdr:pic>
      <xdr:nvPicPr>
        <xdr:cNvPr id="3" name="Рисунок 1" descr="Рисунок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9209643" y="792480"/>
          <a:ext cx="525781" cy="35814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11</xdr:col>
      <xdr:colOff>138032</xdr:colOff>
      <xdr:row>5</xdr:row>
      <xdr:rowOff>466724</xdr:rowOff>
    </xdr:from>
    <xdr:to>
      <xdr:col>11</xdr:col>
      <xdr:colOff>944060</xdr:colOff>
      <xdr:row>5</xdr:row>
      <xdr:rowOff>928369</xdr:rowOff>
    </xdr:to>
    <xdr:pic>
      <xdr:nvPicPr>
        <xdr:cNvPr id="4" name="Picture 21" descr="Picture 2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387057" y="1152524"/>
          <a:ext cx="806028" cy="46164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12</xdr:col>
      <xdr:colOff>305672</xdr:colOff>
      <xdr:row>5</xdr:row>
      <xdr:rowOff>535096</xdr:rowOff>
    </xdr:from>
    <xdr:to>
      <xdr:col>12</xdr:col>
      <xdr:colOff>914399</xdr:colOff>
      <xdr:row>6</xdr:row>
      <xdr:rowOff>13970</xdr:rowOff>
    </xdr:to>
    <xdr:pic>
      <xdr:nvPicPr>
        <xdr:cNvPr id="5" name="Picture 19" descr="Pictur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5793322" y="3392596"/>
          <a:ext cx="608727" cy="49804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436484</xdr:colOff>
      <xdr:row>6</xdr:row>
      <xdr:rowOff>319</xdr:rowOff>
    </xdr:from>
    <xdr:to>
      <xdr:col>10</xdr:col>
      <xdr:colOff>705245</xdr:colOff>
      <xdr:row>6</xdr:row>
      <xdr:rowOff>274639</xdr:rowOff>
    </xdr:to>
    <xdr:pic>
      <xdr:nvPicPr>
        <xdr:cNvPr id="6" name="Рисунок 1" descr="Рисунок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68182" t="17999" b="24001"/>
        <a:stretch>
          <a:fillRect/>
        </a:stretch>
      </xdr:blipFill>
      <xdr:spPr>
        <a:xfrm>
          <a:off x="12171284" y="1502729"/>
          <a:ext cx="268762" cy="27432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13</xdr:col>
      <xdr:colOff>65643</xdr:colOff>
      <xdr:row>5</xdr:row>
      <xdr:rowOff>309245</xdr:rowOff>
    </xdr:from>
    <xdr:to>
      <xdr:col>13</xdr:col>
      <xdr:colOff>896223</xdr:colOff>
      <xdr:row>5</xdr:row>
      <xdr:rowOff>537845</xdr:rowOff>
    </xdr:to>
    <xdr:pic>
      <xdr:nvPicPr>
        <xdr:cNvPr id="7" name="Picture 1" descr="Pictur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13657818" y="995045"/>
          <a:ext cx="830580" cy="2286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showGridLines="0" tabSelected="1" topLeftCell="A4" zoomScaleNormal="100" workbookViewId="0">
      <selection activeCell="E8" sqref="E8"/>
    </sheetView>
  </sheetViews>
  <sheetFormatPr defaultColWidth="8.85546875" defaultRowHeight="15" x14ac:dyDescent="0.25"/>
  <cols>
    <col min="1" max="1" width="6" style="24" customWidth="1"/>
    <col min="2" max="2" width="48.28515625" style="24" customWidth="1"/>
    <col min="3" max="3" width="14.140625" style="24" customWidth="1"/>
    <col min="4" max="4" width="10" style="25" bestFit="1" customWidth="1"/>
    <col min="5" max="6" width="16.42578125" style="25" bestFit="1" customWidth="1"/>
    <col min="7" max="7" width="16.28515625" style="25" customWidth="1"/>
    <col min="8" max="8" width="14.42578125" style="24" customWidth="1"/>
    <col min="9" max="9" width="16.42578125" style="24" bestFit="1" customWidth="1"/>
    <col min="10" max="10" width="13" style="24" customWidth="1"/>
    <col min="11" max="11" width="17.28515625" style="24" bestFit="1" customWidth="1"/>
    <col min="12" max="12" width="17.42578125" style="24" customWidth="1"/>
    <col min="13" max="14" width="15.140625" style="24" customWidth="1"/>
    <col min="15" max="15" width="13.7109375" style="24" customWidth="1"/>
    <col min="16" max="16" width="17.28515625" style="24" bestFit="1" customWidth="1"/>
    <col min="17" max="17" width="23.85546875" style="24" customWidth="1"/>
    <col min="18" max="16384" width="8.85546875" style="24"/>
  </cols>
  <sheetData>
    <row r="1" spans="1:17" ht="123" customHeight="1" x14ac:dyDescent="0.3">
      <c r="K1" s="36"/>
      <c r="L1" s="36"/>
      <c r="M1" s="36"/>
      <c r="N1" s="36"/>
      <c r="O1" s="36"/>
      <c r="P1" s="36"/>
      <c r="Q1" s="7"/>
    </row>
    <row r="2" spans="1:17" ht="41.25" customHeight="1" x14ac:dyDescent="0.3">
      <c r="B2" s="48" t="s">
        <v>32</v>
      </c>
      <c r="C2" s="48"/>
      <c r="D2" s="49"/>
      <c r="E2" s="49"/>
      <c r="F2" s="49"/>
      <c r="G2" s="49"/>
      <c r="H2" s="49"/>
      <c r="I2" s="49"/>
      <c r="J2" s="49"/>
      <c r="K2" s="49"/>
      <c r="L2" s="49"/>
      <c r="M2" s="49"/>
      <c r="N2" s="23"/>
      <c r="O2" s="23"/>
      <c r="P2" s="8"/>
      <c r="Q2" s="7"/>
    </row>
    <row r="3" spans="1:17" ht="29.25" customHeight="1" x14ac:dyDescent="0.2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7" ht="38.25" customHeight="1" x14ac:dyDescent="0.25">
      <c r="A4" s="38" t="s">
        <v>14</v>
      </c>
      <c r="B4" s="39"/>
      <c r="C4" s="39"/>
      <c r="D4" s="40"/>
      <c r="E4" s="40"/>
      <c r="F4" s="40"/>
      <c r="G4" s="40"/>
      <c r="H4" s="39"/>
      <c r="I4" s="40"/>
      <c r="J4" s="40"/>
      <c r="K4" s="40"/>
      <c r="L4" s="40"/>
      <c r="M4" s="40"/>
      <c r="N4" s="40"/>
      <c r="O4" s="40"/>
      <c r="P4" s="40"/>
    </row>
    <row r="5" spans="1:17" ht="55.5" customHeight="1" x14ac:dyDescent="0.25">
      <c r="A5" s="41" t="s">
        <v>0</v>
      </c>
      <c r="B5" s="43" t="s">
        <v>15</v>
      </c>
      <c r="C5" s="71" t="s">
        <v>33</v>
      </c>
      <c r="D5" s="41" t="s">
        <v>1</v>
      </c>
      <c r="E5" s="41" t="s">
        <v>2</v>
      </c>
      <c r="F5" s="42"/>
      <c r="G5" s="42"/>
      <c r="H5" s="39"/>
      <c r="I5" s="42"/>
      <c r="J5" s="45" t="s">
        <v>3</v>
      </c>
      <c r="K5" s="41" t="s">
        <v>4</v>
      </c>
      <c r="L5" s="47"/>
      <c r="M5" s="47"/>
      <c r="N5" s="3" t="s">
        <v>16</v>
      </c>
      <c r="O5" s="50" t="s">
        <v>18</v>
      </c>
      <c r="P5" s="34" t="s">
        <v>19</v>
      </c>
    </row>
    <row r="6" spans="1:17" ht="80.25" customHeight="1" x14ac:dyDescent="0.25">
      <c r="A6" s="42"/>
      <c r="B6" s="44"/>
      <c r="C6" s="72"/>
      <c r="D6" s="42"/>
      <c r="E6" s="3" t="s">
        <v>25</v>
      </c>
      <c r="F6" s="3" t="s">
        <v>26</v>
      </c>
      <c r="G6" s="3" t="s">
        <v>27</v>
      </c>
      <c r="H6" s="3" t="s">
        <v>5</v>
      </c>
      <c r="I6" s="27"/>
      <c r="J6" s="46"/>
      <c r="K6" s="28" t="s">
        <v>6</v>
      </c>
      <c r="L6" s="28" t="s">
        <v>7</v>
      </c>
      <c r="M6" s="28" t="s">
        <v>8</v>
      </c>
      <c r="N6" s="29"/>
      <c r="O6" s="51"/>
      <c r="P6" s="35"/>
    </row>
    <row r="7" spans="1:17" ht="25.5" x14ac:dyDescent="0.25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6</v>
      </c>
      <c r="G7" s="1">
        <v>7</v>
      </c>
      <c r="H7" s="1">
        <v>8</v>
      </c>
      <c r="I7" s="3" t="s">
        <v>9</v>
      </c>
      <c r="J7" s="3" t="s">
        <v>10</v>
      </c>
      <c r="K7" s="3" t="s">
        <v>11</v>
      </c>
      <c r="L7" s="1">
        <v>13</v>
      </c>
      <c r="M7" s="1">
        <v>14</v>
      </c>
      <c r="N7" s="3" t="s">
        <v>12</v>
      </c>
      <c r="O7" s="1"/>
      <c r="P7" s="26"/>
    </row>
    <row r="8" spans="1:17" s="30" customFormat="1" ht="56.25" customHeight="1" x14ac:dyDescent="0.25">
      <c r="A8" s="53">
        <v>1</v>
      </c>
      <c r="B8" s="54" t="s">
        <v>23</v>
      </c>
      <c r="C8" s="54" t="s">
        <v>34</v>
      </c>
      <c r="D8" s="55" t="s">
        <v>22</v>
      </c>
      <c r="E8" s="56">
        <v>17500</v>
      </c>
      <c r="F8" s="57">
        <v>18000</v>
      </c>
      <c r="G8" s="56">
        <v>19000</v>
      </c>
      <c r="H8" s="58" t="s">
        <v>21</v>
      </c>
      <c r="I8" s="59">
        <f t="shared" ref="I8:I11" si="0">E8+F8+G8</f>
        <v>54500</v>
      </c>
      <c r="J8" s="53">
        <v>3</v>
      </c>
      <c r="K8" s="59">
        <f>I8/J8</f>
        <v>18166.666666666668</v>
      </c>
      <c r="L8" s="59">
        <f>STDEV(E8:G8)</f>
        <v>763.76261582597328</v>
      </c>
      <c r="M8" s="60">
        <f t="shared" ref="M8:M11" si="1">L8/K8</f>
        <v>4.2041978852805868E-2</v>
      </c>
      <c r="N8" s="59">
        <f>E8</f>
        <v>17500</v>
      </c>
      <c r="O8" s="61">
        <v>0.5</v>
      </c>
      <c r="P8" s="59">
        <f>O8*N8</f>
        <v>8750</v>
      </c>
    </row>
    <row r="9" spans="1:17" s="30" customFormat="1" ht="56.25" customHeight="1" x14ac:dyDescent="0.25">
      <c r="A9" s="53">
        <v>2</v>
      </c>
      <c r="B9" s="54" t="s">
        <v>24</v>
      </c>
      <c r="C9" s="54" t="s">
        <v>34</v>
      </c>
      <c r="D9" s="55" t="s">
        <v>22</v>
      </c>
      <c r="E9" s="56">
        <v>990</v>
      </c>
      <c r="F9" s="57">
        <v>1050</v>
      </c>
      <c r="G9" s="56">
        <v>1100</v>
      </c>
      <c r="H9" s="58" t="s">
        <v>21</v>
      </c>
      <c r="I9" s="59">
        <f>E9+F9+G9</f>
        <v>3140</v>
      </c>
      <c r="J9" s="53">
        <v>3</v>
      </c>
      <c r="K9" s="59">
        <f>I9/J9</f>
        <v>1046.6666666666667</v>
      </c>
      <c r="L9" s="59">
        <f t="shared" ref="L9:L11" si="2">STDEV(E9:G9)</f>
        <v>55.075705472861017</v>
      </c>
      <c r="M9" s="60">
        <f t="shared" si="1"/>
        <v>5.2620100770249374E-2</v>
      </c>
      <c r="N9" s="59">
        <f t="shared" ref="N9:N11" si="3">E9</f>
        <v>990</v>
      </c>
      <c r="O9" s="62">
        <v>2</v>
      </c>
      <c r="P9" s="59">
        <f>O9*N9</f>
        <v>1980</v>
      </c>
    </row>
    <row r="10" spans="1:17" s="30" customFormat="1" ht="56.25" customHeight="1" x14ac:dyDescent="0.25">
      <c r="A10" s="53">
        <v>3</v>
      </c>
      <c r="B10" s="54" t="s">
        <v>28</v>
      </c>
      <c r="C10" s="54" t="s">
        <v>34</v>
      </c>
      <c r="D10" s="55" t="s">
        <v>22</v>
      </c>
      <c r="E10" s="56">
        <v>10300</v>
      </c>
      <c r="F10" s="57">
        <v>10500</v>
      </c>
      <c r="G10" s="56">
        <v>12000</v>
      </c>
      <c r="H10" s="58" t="s">
        <v>21</v>
      </c>
      <c r="I10" s="59">
        <f t="shared" si="0"/>
        <v>32800</v>
      </c>
      <c r="J10" s="53">
        <v>3</v>
      </c>
      <c r="K10" s="59">
        <f t="shared" ref="K10:K11" si="4">I10/J10</f>
        <v>10933.333333333334</v>
      </c>
      <c r="L10" s="59">
        <f t="shared" si="2"/>
        <v>929.157324317757</v>
      </c>
      <c r="M10" s="60">
        <f t="shared" si="1"/>
        <v>8.4983901614428994E-2</v>
      </c>
      <c r="N10" s="59">
        <f t="shared" si="3"/>
        <v>10300</v>
      </c>
      <c r="O10" s="62">
        <v>1</v>
      </c>
      <c r="P10" s="59">
        <f t="shared" ref="P10:P11" si="5">O10*N10</f>
        <v>10300</v>
      </c>
    </row>
    <row r="11" spans="1:17" s="30" customFormat="1" ht="56.25" customHeight="1" x14ac:dyDescent="0.25">
      <c r="A11" s="53">
        <v>4</v>
      </c>
      <c r="B11" s="54" t="s">
        <v>29</v>
      </c>
      <c r="C11" s="54" t="s">
        <v>34</v>
      </c>
      <c r="D11" s="55" t="s">
        <v>22</v>
      </c>
      <c r="E11" s="56">
        <v>480</v>
      </c>
      <c r="F11" s="57">
        <v>500</v>
      </c>
      <c r="G11" s="56">
        <v>510</v>
      </c>
      <c r="H11" s="58" t="s">
        <v>21</v>
      </c>
      <c r="I11" s="59">
        <f t="shared" si="0"/>
        <v>1490</v>
      </c>
      <c r="J11" s="53">
        <v>3</v>
      </c>
      <c r="K11" s="59">
        <f t="shared" si="4"/>
        <v>496.66666666666669</v>
      </c>
      <c r="L11" s="59">
        <f t="shared" si="2"/>
        <v>15.275252316519467</v>
      </c>
      <c r="M11" s="60">
        <f t="shared" si="1"/>
        <v>3.0755541576884832E-2</v>
      </c>
      <c r="N11" s="59">
        <f t="shared" si="3"/>
        <v>480</v>
      </c>
      <c r="O11" s="62">
        <v>40</v>
      </c>
      <c r="P11" s="59">
        <f t="shared" si="5"/>
        <v>19200</v>
      </c>
    </row>
    <row r="12" spans="1:17" ht="26.25" customHeight="1" x14ac:dyDescent="0.25">
      <c r="A12" s="63"/>
      <c r="B12" s="64" t="s">
        <v>20</v>
      </c>
      <c r="C12" s="64"/>
      <c r="D12" s="65"/>
      <c r="E12" s="66"/>
      <c r="F12" s="66"/>
      <c r="G12" s="66"/>
      <c r="H12" s="67"/>
      <c r="I12" s="66"/>
      <c r="J12" s="65"/>
      <c r="K12" s="68"/>
      <c r="L12" s="68"/>
      <c r="M12" s="68"/>
      <c r="N12" s="69"/>
      <c r="O12" s="68"/>
      <c r="P12" s="70">
        <f>SUM(P8:P11)</f>
        <v>40230</v>
      </c>
    </row>
    <row r="13" spans="1:17" ht="30" customHeight="1" x14ac:dyDescent="0.35">
      <c r="A13" s="33" t="s">
        <v>17</v>
      </c>
      <c r="B13" s="4"/>
      <c r="C13" s="4"/>
      <c r="D13" s="5"/>
      <c r="E13" s="5"/>
      <c r="F13" s="5"/>
      <c r="G13" s="5"/>
      <c r="H13" s="6"/>
      <c r="I13" s="6"/>
      <c r="J13" s="31"/>
      <c r="K13" s="31"/>
      <c r="L13" s="31"/>
      <c r="M13" s="31"/>
      <c r="N13" s="31"/>
      <c r="O13" s="31"/>
      <c r="P13" s="32"/>
    </row>
    <row r="14" spans="1:17" ht="30" customHeight="1" x14ac:dyDescent="0.3">
      <c r="A14" s="9" t="s">
        <v>13</v>
      </c>
      <c r="B14" s="10"/>
      <c r="C14" s="10"/>
      <c r="D14" s="11"/>
      <c r="E14" s="11"/>
      <c r="F14" s="11"/>
      <c r="G14" s="12"/>
      <c r="H14" s="13"/>
      <c r="I14" s="13"/>
      <c r="J14" s="7"/>
      <c r="K14" s="7"/>
      <c r="L14" s="7"/>
      <c r="M14" s="7"/>
      <c r="N14" s="7"/>
      <c r="O14" s="7"/>
      <c r="P14" s="7"/>
    </row>
    <row r="15" spans="1:17" ht="18.75" x14ac:dyDescent="0.3">
      <c r="A15" s="7"/>
      <c r="B15" s="7"/>
      <c r="C15" s="7"/>
      <c r="D15" s="14"/>
      <c r="E15" s="14"/>
      <c r="F15" s="14"/>
      <c r="G15" s="14"/>
      <c r="H15" s="7"/>
      <c r="I15" s="7"/>
      <c r="J15" s="7"/>
      <c r="K15" s="7"/>
      <c r="L15" s="7"/>
      <c r="M15" s="7"/>
      <c r="N15" s="7"/>
      <c r="O15" s="7"/>
      <c r="P15" s="7"/>
    </row>
    <row r="16" spans="1:17" ht="18.75" x14ac:dyDescent="0.3">
      <c r="A16" s="15"/>
      <c r="B16" s="52" t="s">
        <v>30</v>
      </c>
      <c r="C16" s="52"/>
      <c r="D16" s="52"/>
      <c r="E16" s="52"/>
      <c r="F16" s="52"/>
      <c r="G16" s="52"/>
      <c r="H16" s="17"/>
      <c r="I16" s="17"/>
      <c r="J16" s="17"/>
      <c r="K16" s="17"/>
      <c r="L16" s="17"/>
      <c r="M16" s="18"/>
      <c r="N16" s="18"/>
      <c r="O16" s="18"/>
      <c r="P16" s="18"/>
    </row>
    <row r="17" spans="1:16" ht="18.75" x14ac:dyDescent="0.3">
      <c r="A17" s="15"/>
      <c r="B17" s="52" t="s">
        <v>31</v>
      </c>
      <c r="C17" s="52"/>
      <c r="D17" s="52"/>
      <c r="E17" s="52"/>
      <c r="F17" s="52"/>
      <c r="G17" s="52"/>
      <c r="H17" s="17"/>
      <c r="I17" s="17"/>
      <c r="J17" s="17"/>
      <c r="K17" s="17"/>
      <c r="L17" s="17"/>
      <c r="M17" s="18"/>
      <c r="N17" s="18"/>
      <c r="O17" s="18"/>
      <c r="P17" s="18"/>
    </row>
    <row r="18" spans="1:16" ht="18.75" x14ac:dyDescent="0.3">
      <c r="A18" s="15"/>
      <c r="B18" s="20"/>
      <c r="C18" s="20"/>
      <c r="D18" s="19"/>
      <c r="E18" s="19"/>
      <c r="F18" s="19"/>
      <c r="G18" s="19"/>
      <c r="H18" s="17"/>
      <c r="I18" s="17"/>
      <c r="J18" s="17"/>
      <c r="K18" s="17"/>
      <c r="L18" s="17"/>
      <c r="M18" s="18"/>
      <c r="N18" s="18"/>
      <c r="O18" s="18"/>
      <c r="P18" s="18"/>
    </row>
    <row r="19" spans="1:16" ht="18.75" x14ac:dyDescent="0.3">
      <c r="A19" s="15"/>
      <c r="B19" s="21"/>
      <c r="C19" s="21"/>
      <c r="D19" s="19"/>
      <c r="E19" s="19"/>
      <c r="F19" s="19"/>
      <c r="G19" s="19"/>
      <c r="H19" s="17"/>
      <c r="I19" s="17"/>
      <c r="J19" s="17"/>
      <c r="K19" s="17"/>
      <c r="L19" s="17"/>
      <c r="M19" s="18"/>
      <c r="N19" s="18"/>
      <c r="O19" s="18"/>
      <c r="P19" s="18"/>
    </row>
    <row r="20" spans="1:16" ht="18.75" x14ac:dyDescent="0.3">
      <c r="A20" s="15"/>
      <c r="B20" s="37"/>
      <c r="C20" s="37"/>
      <c r="D20" s="37"/>
      <c r="E20" s="37"/>
      <c r="F20" s="37"/>
      <c r="G20" s="19"/>
      <c r="H20" s="17"/>
      <c r="I20" s="17"/>
      <c r="J20" s="17"/>
      <c r="K20" s="17"/>
      <c r="L20" s="17"/>
      <c r="M20" s="18"/>
      <c r="N20" s="18"/>
      <c r="O20" s="18"/>
      <c r="P20" s="18"/>
    </row>
    <row r="21" spans="1:16" ht="18.75" x14ac:dyDescent="0.3">
      <c r="A21" s="15"/>
      <c r="B21" s="22"/>
      <c r="C21" s="22"/>
      <c r="D21" s="22"/>
      <c r="E21" s="22"/>
      <c r="F21" s="22"/>
      <c r="G21" s="19"/>
      <c r="H21" s="17"/>
      <c r="I21" s="17"/>
      <c r="J21" s="17"/>
      <c r="K21" s="17"/>
      <c r="L21" s="17"/>
      <c r="M21" s="18"/>
      <c r="N21" s="18"/>
      <c r="O21" s="18"/>
      <c r="P21" s="18"/>
    </row>
    <row r="22" spans="1:16" ht="18.75" x14ac:dyDescent="0.3">
      <c r="A22" s="15"/>
      <c r="B22" s="15"/>
      <c r="C22" s="15"/>
      <c r="D22" s="16"/>
      <c r="E22" s="16"/>
      <c r="F22" s="16"/>
      <c r="G22" s="16"/>
      <c r="H22" s="17"/>
      <c r="I22" s="17"/>
      <c r="J22" s="17"/>
      <c r="K22" s="17"/>
      <c r="L22" s="17"/>
      <c r="M22" s="18"/>
      <c r="N22" s="18"/>
      <c r="O22" s="18"/>
      <c r="P22" s="18"/>
    </row>
  </sheetData>
  <mergeCells count="15">
    <mergeCell ref="P5:P6"/>
    <mergeCell ref="K1:P1"/>
    <mergeCell ref="B20:F20"/>
    <mergeCell ref="A4:P4"/>
    <mergeCell ref="A5:A6"/>
    <mergeCell ref="B5:B6"/>
    <mergeCell ref="D5:D6"/>
    <mergeCell ref="E5:I5"/>
    <mergeCell ref="J5:J6"/>
    <mergeCell ref="K5:M5"/>
    <mergeCell ref="B2:M2"/>
    <mergeCell ref="O5:O6"/>
    <mergeCell ref="B16:G16"/>
    <mergeCell ref="B17:G17"/>
    <mergeCell ref="C5:C6"/>
  </mergeCells>
  <phoneticPr fontId="17" type="noConversion"/>
  <pageMargins left="0.25" right="0.15748031496062992" top="0.47" bottom="0.43" header="0.31496062992125984" footer="0.31496062992125984"/>
  <pageSetup scale="50" orientation="landscape" r:id="rId1"/>
  <headerFooter>
    <oddFooter>&amp;C&amp;"Helvetica Neue,Regular"&amp;12&amp;K000000&amp;P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Щетки НМЦК</vt:lpstr>
      <vt:lpstr>Лист1</vt:lpstr>
      <vt:lpstr>'Щетки НМЦК'!Область_печати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1824</dc:creator>
  <cp:lastModifiedBy>user</cp:lastModifiedBy>
  <cp:lastPrinted>2026-03-02T10:31:44Z</cp:lastPrinted>
  <dcterms:created xsi:type="dcterms:W3CDTF">2024-02-19T08:06:50Z</dcterms:created>
  <dcterms:modified xsi:type="dcterms:W3CDTF">2026-03-02T10:33:08Z</dcterms:modified>
</cp:coreProperties>
</file>