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64011"/>
  <bookViews>
    <workbookView xWindow="0" yWindow="0" windowWidth="28800" windowHeight="12330"/>
  </bookViews>
  <sheets>
    <sheet name="Лист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14" i="1" l="1"/>
  <c r="H10" i="1" l="1"/>
  <c r="L11" i="1"/>
  <c r="L12" i="1"/>
  <c r="L13" i="1"/>
  <c r="L10" i="1"/>
  <c r="K11" i="1"/>
  <c r="N11" i="1" s="1"/>
  <c r="K12" i="1"/>
  <c r="N12" i="1" s="1"/>
  <c r="K13" i="1"/>
  <c r="N13" i="1" s="1"/>
  <c r="K10" i="1"/>
  <c r="N10" i="1" s="1"/>
  <c r="H11" i="1"/>
  <c r="H12" i="1"/>
  <c r="H13" i="1"/>
  <c r="M10" i="1" l="1"/>
  <c r="M13" i="1"/>
  <c r="M12" i="1"/>
  <c r="M11" i="1"/>
</calcChain>
</file>

<file path=xl/sharedStrings.xml><?xml version="1.0" encoding="utf-8"?>
<sst xmlns="http://schemas.openxmlformats.org/spreadsheetml/2006/main" count="28" uniqueCount="28">
  <si>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</si>
  <si>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</si>
  <si>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</si>
  <si>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</si>
  <si>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</si>
  <si>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</si>
  <si>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</si>
  <si>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</si>
  <si>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</si>
  <si>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</si>
  <si>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</si>
  <si>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</si>
  <si>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</si>
  <si>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</si>
  <si>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</si>
  <si>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</si>
  <si>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</si>
  <si>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</si>
  <si>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</si>
  <si>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/10</t>
  </si>
  <si>
    <t xml:space="preserve">Начальная (максимальная) цена контракта </t>
  </si>
  <si>
    <t>14=8*9/10</t>
  </si>
  <si>
    <t>Заведующий</t>
  </si>
  <si>
    <t>К.С. Безрученко</t>
  </si>
  <si>
    <t>Грузовой малый ПАРНАС ЛМП, 23 1344</t>
  </si>
  <si>
    <t>Грузовой малый ПАРНАС ЛМП, 23 1345</t>
  </si>
  <si>
    <t>Грузовой малый ПАРНАС ЛМП, 23 1346</t>
  </si>
  <si>
    <t>Пассажирский Gen2 (G13823DL), B7NO7873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</si>
</sst>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46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8" fillId="2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8" fillId="2" borderId="1" xfId="0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vertical="center" wrapText="1"/>
    </xf>
    <xf numFmtId="4" fontId="5" fillId="2" borderId="2" xfId="0" applyNumberFormat="1" applyFont="1" applyFill="1" applyBorder="1" applyAlignment="1">
      <alignment horizontal="right" vertical="center" wrapText="1"/>
    </xf>
    <xf numFmtId="0" fontId="10" fillId="0" borderId="9" xfId="0" applyFont="1" applyBorder="1"/>
    <xf numFmtId="4" fontId="12" fillId="0" borderId="2" xfId="0" applyNumberFormat="1" applyFont="1" applyFill="1" applyBorder="1" applyAlignment="1">
      <alignment horizontal="center" vertical="center" wrapText="1"/>
    </xf>
    <xf numFmtId="4" fontId="12" fillId="2" borderId="2" xfId="0" applyNumberFormat="1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right"/>
    </xf>
    <xf numFmtId="0" fontId="10" fillId="0" borderId="0" xfId="0" applyFont="1" applyBorder="1"/>
    <xf numFmtId="2" fontId="4" fillId="0" borderId="0" xfId="1" applyNumberFormat="1" applyFont="1" applyAlignment="1">
      <alignment vertical="center" wrapText="1"/>
    </xf>
    <xf numFmtId="4" fontId="12" fillId="2" borderId="3" xfId="0" applyNumberFormat="1" applyFont="1" applyFill="1" applyBorder="1" applyAlignment="1">
      <alignment horizontal="center" vertical="center" wrapText="1"/>
    </xf>
    <xf numFmtId="4" fontId="12" fillId="2" borderId="4" xfId="0" applyNumberFormat="1" applyFont="1" applyFill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right" vertical="center" wrapText="1"/>
    </xf>
    <xf numFmtId="0" fontId="12" fillId="2" borderId="3" xfId="0" applyNumberFormat="1" applyFont="1" applyFill="1" applyBorder="1" applyAlignment="1">
      <alignment horizontal="center" vertical="center" wrapText="1"/>
    </xf>
    <xf numFmtId="0" fontId="12" fillId="2" borderId="4" xfId="0" applyNumberFormat="1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4" fontId="1" fillId="0" borderId="4" xfId="0" applyNumberFormat="1" applyFont="1" applyBorder="1" applyAlignment="1">
      <alignment horizontal="right" vertical="center" wrapText="1"/>
    </xf>
    <xf numFmtId="4" fontId="1" fillId="0" borderId="9" xfId="0" applyNumberFormat="1" applyFont="1" applyBorder="1" applyAlignment="1">
      <alignment horizontal="right" vertical="center" wrapText="1"/>
    </xf>
    <xf numFmtId="4" fontId="1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3" fontId="14" fillId="0" borderId="2" xfId="0" applyNumberFormat="1" applyFont="1" applyBorder="1" applyAlignment="1">
      <alignment horizont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7</xdr:row>
      <xdr:rowOff>152400</xdr:rowOff>
    </xdr:from>
    <xdr:to>
      <xdr:col>7</xdr:col>
      <xdr:colOff>752475</xdr:colOff>
      <xdr:row>7</xdr:row>
      <xdr:rowOff>819150</xdr:rowOff>
    </xdr:to>
    <xdr:pic>
      <xdr:nvPicPr>
        <xdr:cNvPr id="102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562600" y="1600200"/>
          <a:ext cx="69532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7</xdr:row>
      <xdr:rowOff>276225</xdr:rowOff>
    </xdr:from>
    <xdr:to>
      <xdr:col>13</xdr:col>
      <xdr:colOff>1000125</xdr:colOff>
      <xdr:row>7</xdr:row>
      <xdr:rowOff>828675</xdr:rowOff>
    </xdr:to>
    <xdr:pic>
      <xdr:nvPicPr>
        <xdr:cNvPr id="102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91775" y="1724025"/>
          <a:ext cx="9429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7</xdr:row>
      <xdr:rowOff>438150</xdr:rowOff>
    </xdr:from>
    <xdr:to>
      <xdr:col>11</xdr:col>
      <xdr:colOff>771525</xdr:colOff>
      <xdr:row>7</xdr:row>
      <xdr:rowOff>828675</xdr:rowOff>
    </xdr:to>
    <xdr:pic>
      <xdr:nvPicPr>
        <xdr:cNvPr id="1027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420100" y="1885950"/>
          <a:ext cx="7429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7</xdr:row>
      <xdr:rowOff>609600</xdr:rowOff>
    </xdr:from>
    <xdr:to>
      <xdr:col>12</xdr:col>
      <xdr:colOff>1009650</xdr:colOff>
      <xdr:row>7</xdr:row>
      <xdr:rowOff>923925</xdr:rowOff>
    </xdr:to>
    <xdr:pic>
      <xdr:nvPicPr>
        <xdr:cNvPr id="102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296400" y="2057400"/>
          <a:ext cx="9429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8</xdr:row>
      <xdr:rowOff>104775</xdr:rowOff>
    </xdr:from>
    <xdr:to>
      <xdr:col>10</xdr:col>
      <xdr:colOff>542925</xdr:colOff>
      <xdr:row>8</xdr:row>
      <xdr:rowOff>561975</xdr:rowOff>
    </xdr:to>
    <xdr:pic>
      <xdr:nvPicPr>
        <xdr:cNvPr id="102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791450" y="2524125"/>
          <a:ext cx="3143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333375</xdr:colOff>
      <xdr:row>6</xdr:row>
      <xdr:rowOff>152400</xdr:rowOff>
    </xdr:from>
    <xdr:to>
      <xdr:col>13</xdr:col>
      <xdr:colOff>809625</xdr:colOff>
      <xdr:row>6</xdr:row>
      <xdr:rowOff>390525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668000" y="1314450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142875</xdr:colOff>
      <xdr:row>13</xdr:row>
      <xdr:rowOff>38100</xdr:rowOff>
    </xdr:from>
    <xdr:to>
      <xdr:col>12</xdr:col>
      <xdr:colOff>962025</xdr:colOff>
      <xdr:row>13</xdr:row>
      <xdr:rowOff>304800</xdr:rowOff>
    </xdr:to>
    <xdr:pic>
      <xdr:nvPicPr>
        <xdr:cNvPr id="1031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372600" y="21431250"/>
          <a:ext cx="8191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tabSelected="1" topLeftCell="A5" zoomScale="130" zoomScaleNormal="130" workbookViewId="0">
      <selection activeCell="B13" sqref="B13"/>
    </sheetView>
  </sheetViews>
  <sheetFormatPr defaultRowHeight="15" x14ac:dyDescent="0.25"/>
  <cols>
    <col min="1" max="1" width="10.28515625" customWidth="1"/>
    <col min="2" max="2" width="26.5703125" customWidth="1"/>
    <col min="3" max="3" width="11.140625" customWidth="1"/>
    <col min="4" max="4" width="9.7109375" customWidth="1"/>
    <col min="5" max="5" width="9.85546875" customWidth="1"/>
    <col min="6" max="6" width="8.85546875" customWidth="1"/>
    <col min="8" max="8" width="12.5703125" customWidth="1"/>
    <col min="11" max="11" width="12.42578125" customWidth="1"/>
    <col min="12" max="12" width="12.5703125" customWidth="1"/>
    <col min="13" max="13" width="16.5703125" customWidth="1"/>
    <col min="14" max="14" width="15.140625" customWidth="1"/>
  </cols>
  <sheetData>
    <row r="1" spans="1:14" x14ac:dyDescent="0.25">
      <c r="L1" s="31"/>
      <c r="M1" s="31"/>
      <c r="N1" s="31"/>
    </row>
    <row r="2" spans="1:14" x14ac:dyDescent="0.25">
      <c r="A2" s="32" t="s">
        <v>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</row>
    <row r="3" spans="1:14" x14ac:dyDescent="0.25">
      <c r="A3" s="33" t="s">
        <v>1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</row>
    <row r="4" spans="1:14" ht="31.5" customHeight="1" x14ac:dyDescent="0.25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</row>
    <row r="5" spans="1:14" ht="15.75" x14ac:dyDescent="0.25">
      <c r="A5" s="34" t="s">
        <v>2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</row>
    <row r="6" spans="1:1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4" ht="43.5" customHeight="1" x14ac:dyDescent="0.25">
      <c r="A7" s="35" t="s">
        <v>3</v>
      </c>
      <c r="B7" s="37" t="s">
        <v>4</v>
      </c>
      <c r="C7" s="39" t="s">
        <v>5</v>
      </c>
      <c r="D7" s="40"/>
      <c r="E7" s="40"/>
      <c r="F7" s="40"/>
      <c r="G7" s="40"/>
      <c r="H7" s="41"/>
      <c r="I7" s="37" t="s">
        <v>6</v>
      </c>
      <c r="J7" s="37" t="s">
        <v>7</v>
      </c>
      <c r="K7" s="43" t="s">
        <v>8</v>
      </c>
      <c r="L7" s="43"/>
      <c r="M7" s="43"/>
      <c r="N7" s="13"/>
    </row>
    <row r="8" spans="1:14" ht="76.5" x14ac:dyDescent="0.25">
      <c r="A8" s="36"/>
      <c r="B8" s="38"/>
      <c r="C8" s="3" t="s">
        <v>9</v>
      </c>
      <c r="D8" s="3" t="s">
        <v>10</v>
      </c>
      <c r="E8" s="3" t="s">
        <v>11</v>
      </c>
      <c r="F8" s="3" t="s">
        <v>12</v>
      </c>
      <c r="G8" s="3" t="s">
        <v>13</v>
      </c>
      <c r="H8" s="4"/>
      <c r="I8" s="42"/>
      <c r="J8" s="42"/>
      <c r="K8" s="5" t="s">
        <v>14</v>
      </c>
      <c r="L8" s="6" t="s">
        <v>15</v>
      </c>
      <c r="M8" s="6" t="s">
        <v>16</v>
      </c>
      <c r="N8" s="12"/>
    </row>
    <row r="9" spans="1:14" ht="54" x14ac:dyDescent="0.25">
      <c r="A9" s="7">
        <v>1</v>
      </c>
      <c r="B9" s="11">
        <v>2</v>
      </c>
      <c r="C9" s="7">
        <v>3</v>
      </c>
      <c r="D9" s="7">
        <v>4</v>
      </c>
      <c r="E9" s="7">
        <v>5</v>
      </c>
      <c r="F9" s="7">
        <v>6</v>
      </c>
      <c r="G9" s="7">
        <v>7</v>
      </c>
      <c r="H9" s="7" t="s">
        <v>17</v>
      </c>
      <c r="I9" s="7">
        <v>9</v>
      </c>
      <c r="J9" s="7" t="s">
        <v>18</v>
      </c>
      <c r="K9" s="8" t="s">
        <v>19</v>
      </c>
      <c r="L9" s="8">
        <v>12</v>
      </c>
      <c r="M9" s="8">
        <v>13</v>
      </c>
      <c r="N9" s="7" t="s">
        <v>21</v>
      </c>
    </row>
    <row r="10" spans="1:14" ht="45" customHeight="1" x14ac:dyDescent="0.25">
      <c r="A10" s="25">
        <v>1</v>
      </c>
      <c r="B10" s="44" t="s">
        <v>24</v>
      </c>
      <c r="C10" s="21">
        <v>3450</v>
      </c>
      <c r="D10" s="16">
        <v>4400</v>
      </c>
      <c r="E10" s="16">
        <v>5600</v>
      </c>
      <c r="F10" s="16"/>
      <c r="G10" s="16"/>
      <c r="H10" s="22">
        <f>C10+D10+E10+F10+G10</f>
        <v>13450</v>
      </c>
      <c r="I10" s="26">
        <v>12</v>
      </c>
      <c r="J10" s="24">
        <v>3</v>
      </c>
      <c r="K10" s="15">
        <f>AVERAGE(C10:G10)</f>
        <v>4483.333333333333</v>
      </c>
      <c r="L10" s="15">
        <f>STDEV(C10:G10)</f>
        <v>1077.4197572595986</v>
      </c>
      <c r="M10" s="15">
        <f>L10/K10</f>
        <v>0.24031667448169486</v>
      </c>
      <c r="N10" s="16">
        <f t="shared" ref="N10:N13" si="0">K10*I10</f>
        <v>53800</v>
      </c>
    </row>
    <row r="11" spans="1:14" ht="47.25" customHeight="1" x14ac:dyDescent="0.25">
      <c r="A11" s="25">
        <v>2</v>
      </c>
      <c r="B11" s="44" t="s">
        <v>25</v>
      </c>
      <c r="C11" s="21">
        <v>3450</v>
      </c>
      <c r="D11" s="16">
        <v>5900</v>
      </c>
      <c r="E11" s="16">
        <v>5800</v>
      </c>
      <c r="F11" s="16"/>
      <c r="G11" s="16"/>
      <c r="H11" s="22">
        <f t="shared" ref="H11:H13" si="1">C11+D11+E11+F11+G11</f>
        <v>15150</v>
      </c>
      <c r="I11" s="26">
        <v>12</v>
      </c>
      <c r="J11" s="24">
        <v>3</v>
      </c>
      <c r="K11" s="15">
        <f t="shared" ref="K11:K13" si="2">AVERAGE(C11:G11)</f>
        <v>5050</v>
      </c>
      <c r="L11" s="15">
        <f t="shared" ref="L11:L13" si="3">STDEV(C11:G11)</f>
        <v>1386.5424623862048</v>
      </c>
      <c r="M11" s="15">
        <f t="shared" ref="M11:M13" si="4">L11/K11</f>
        <v>0.27456286383885242</v>
      </c>
      <c r="N11" s="16">
        <f t="shared" si="0"/>
        <v>60600</v>
      </c>
    </row>
    <row r="12" spans="1:14" ht="42" customHeight="1" x14ac:dyDescent="0.25">
      <c r="A12" s="25">
        <v>3</v>
      </c>
      <c r="B12" s="44" t="s">
        <v>26</v>
      </c>
      <c r="C12" s="21">
        <v>3450</v>
      </c>
      <c r="D12" s="16">
        <v>5900</v>
      </c>
      <c r="E12" s="16">
        <v>5800</v>
      </c>
      <c r="F12" s="16"/>
      <c r="G12" s="16"/>
      <c r="H12" s="22">
        <f t="shared" si="1"/>
        <v>15150</v>
      </c>
      <c r="I12" s="26">
        <v>12</v>
      </c>
      <c r="J12" s="24">
        <v>3</v>
      </c>
      <c r="K12" s="15">
        <f t="shared" si="2"/>
        <v>5050</v>
      </c>
      <c r="L12" s="15">
        <f t="shared" si="3"/>
        <v>1386.5424623862048</v>
      </c>
      <c r="M12" s="15">
        <f t="shared" si="4"/>
        <v>0.27456286383885242</v>
      </c>
      <c r="N12" s="16">
        <f t="shared" si="0"/>
        <v>60600</v>
      </c>
    </row>
    <row r="13" spans="1:14" ht="36.75" customHeight="1" x14ac:dyDescent="0.25">
      <c r="A13" s="25">
        <v>4</v>
      </c>
      <c r="B13" s="45" t="s">
        <v>27</v>
      </c>
      <c r="C13" s="21">
        <v>5175</v>
      </c>
      <c r="D13" s="16">
        <v>8800</v>
      </c>
      <c r="E13" s="16">
        <v>6750</v>
      </c>
      <c r="F13" s="16"/>
      <c r="G13" s="16"/>
      <c r="H13" s="22">
        <f t="shared" si="1"/>
        <v>20725</v>
      </c>
      <c r="I13" s="26">
        <v>12</v>
      </c>
      <c r="J13" s="24">
        <v>3</v>
      </c>
      <c r="K13" s="15">
        <f t="shared" si="2"/>
        <v>6908.333333333333</v>
      </c>
      <c r="L13" s="15">
        <f t="shared" si="3"/>
        <v>1817.6793813358088</v>
      </c>
      <c r="M13" s="15">
        <f t="shared" si="4"/>
        <v>0.26311402383630528</v>
      </c>
      <c r="N13" s="16">
        <f t="shared" si="0"/>
        <v>82900</v>
      </c>
    </row>
    <row r="14" spans="1:14" ht="27" customHeight="1" x14ac:dyDescent="0.25">
      <c r="A14" s="28" t="s">
        <v>20</v>
      </c>
      <c r="B14" s="29"/>
      <c r="C14" s="30"/>
      <c r="D14" s="30"/>
      <c r="E14" s="30"/>
      <c r="F14" s="30"/>
      <c r="G14" s="30"/>
      <c r="H14" s="30"/>
      <c r="I14" s="29"/>
      <c r="J14" s="30"/>
      <c r="K14" s="30"/>
      <c r="L14" s="30"/>
      <c r="M14" s="23"/>
      <c r="N14" s="9">
        <f>N10+N11+N12+N13</f>
        <v>257900</v>
      </c>
    </row>
    <row r="15" spans="1:14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2"/>
      <c r="L15" s="1"/>
      <c r="M15" s="1"/>
      <c r="N15" s="20"/>
    </row>
    <row r="16" spans="1:14" x14ac:dyDescent="0.25">
      <c r="A16" s="10"/>
      <c r="B16" s="27" t="s">
        <v>22</v>
      </c>
      <c r="C16" s="27"/>
      <c r="D16" s="27"/>
      <c r="E16" s="14"/>
      <c r="F16" s="14"/>
      <c r="G16" s="14"/>
      <c r="H16" s="17" t="s">
        <v>23</v>
      </c>
      <c r="I16" s="10"/>
      <c r="J16" s="10"/>
      <c r="K16" s="10"/>
      <c r="L16" s="10"/>
    </row>
    <row r="17" spans="1:12" x14ac:dyDescent="0.25">
      <c r="A17" s="10"/>
      <c r="B17" s="18"/>
      <c r="C17" s="18"/>
      <c r="D17" s="18"/>
      <c r="E17" s="19"/>
      <c r="F17" s="19"/>
      <c r="G17" s="19"/>
      <c r="H17" s="17"/>
      <c r="I17" s="10"/>
      <c r="J17" s="10"/>
      <c r="K17" s="10"/>
      <c r="L17" s="10"/>
    </row>
    <row r="18" spans="1:12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</row>
  </sheetData>
  <mergeCells count="13">
    <mergeCell ref="B16:D16"/>
    <mergeCell ref="A14:L14"/>
    <mergeCell ref="L1:N1"/>
    <mergeCell ref="A2:N2"/>
    <mergeCell ref="A3:N3"/>
    <mergeCell ref="A4:N4"/>
    <mergeCell ref="A5:N5"/>
    <mergeCell ref="A7:A8"/>
    <mergeCell ref="B7:B8"/>
    <mergeCell ref="C7:H7"/>
    <mergeCell ref="I7:I8"/>
    <mergeCell ref="J7:J8"/>
    <mergeCell ref="K7:M7"/>
  </mergeCells>
  <phoneticPr fontId="0" type="noConversion"/>
  <pageMargins left="0.7" right="0.7" top="0.75" bottom="0.75" header="0.3" footer="0.3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2019-05-31T09:33:15Z</cp:lastPrinted>
  <dcterms:created xsi:type="dcterms:W3CDTF">2015-06-05T18:19:34Z</dcterms:created>
  <dcterms:modified xsi:type="dcterms:W3CDTF">2025-12-24T08:55:50Z</dcterms:modified>
</cp:coreProperties>
</file>