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20" yWindow="-120" windowWidth="29040" windowHeight="15840"/>
  </bookViews>
  <sheets>
    <sheet name="Лист1" sheetId="1" r:id="rId1"/>
    <sheet name="Лист2" sheetId="2" r:id="rId2"/>
    <sheet name="Лист3" sheetId="3" r:id="rId3"/>
  </sheets>
  <calcPr calcId="125725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N7" i="1"/>
  <c r="M7"/>
  <c r="L7"/>
  <c r="K7"/>
  <c r="H7"/>
  <c r="N8" l="1"/>
</calcChain>
</file>

<file path=xl/sharedStrings.xml><?xml version="1.0" encoding="utf-8"?>
<sst xmlns="http://schemas.openxmlformats.org/spreadsheetml/2006/main" count="25" uniqueCount="25">
  <si>
    <t>Определение и обоснование НМЦК методом сопоставимых рыночных цен (анализ рынка)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</si>
  <si>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</si>
  <si>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</si>
  <si>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</si>
  <si>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Определение однородности совокупности значений выявленных цен</t>
  </si>
  <si>
    <t xml:space="preserve">ИЦИ №1    </t>
  </si>
  <si>
    <t xml:space="preserve">ИЦИ №2       </t>
  </si>
  <si>
    <t xml:space="preserve">ИЦИ №3       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</si>
  <si>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</si>
  <si>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</si>
  <si>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</si>
  <si>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</si>
  <si>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t>8=3+4+5+6+7</t>
  </si>
  <si>
    <t>10 = кол-во ответов ИЦИ</t>
  </si>
  <si>
    <t>11=          /10</t>
  </si>
  <si>
    <t xml:space="preserve">Начальная (максимальная) цена контракта </t>
  </si>
  <si>
    <t xml:space="preserve">V - коэф-нт вариации </t>
  </si>
  <si>
    <t xml:space="preserve">,  руб. </t>
  </si>
  <si>
    <t>n - кол-во значений, используемых в расчете</t>
  </si>
  <si>
    <t>1. Начальная (максимальная) цена контракта определена в соответствии с требованиями части 20 статьи 22 Федерального закона от 05.04.2013 №44-ФЗ "О контрактной системе в сфере закупок товаров, работ, услуг для обеспечения государственных и муниципальных нужд".
2. Начальная (максимальная) цена контракта определяется и обосновывается посредством применения метода сопоставимых рыночных цен (анализа рынка), в соответствии с методическими рекомендациями по применению методов определения начальной (максимальной) цены контракта, установленными приказом Министерством экономического развития Российской Федерации от 02.10.2013 №567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(поставщиком, исполнителем)».
Определение и обоснование НМЦК методом сопоставимых рыночных цен (анализа рынка)
3. Заказчиком было направлены запросы о предоставлении ценовой информации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"Интернет").</t>
  </si>
  <si>
    <t>Специалист по закупкам                                  Е.Е. Беляева</t>
  </si>
  <si>
    <t>v - кол-во (объем) закупаемого товара (работы, услуги), чел.</t>
  </si>
  <si>
    <t>14=8*9/10</t>
  </si>
  <si>
    <t>Проведение обязательного психиатрического освидетельствования кандидатов и сотрудников ГБОУ школа №103 Выборгского района Санкт-Петербурга</t>
  </si>
  <si>
    <r>
      <t xml:space="preserve">4. Заказчиком принято решение разместить закупку на оказание услуг по проведению обязательного психиатрического освидетельствования кандидатов и сотрудников ГБОУ школа №103 Выборгского района Санкт-Петербургав 2026 году способом у единственного поставщика (подрядчика, исполнителя),  посредством подсистемы Автоматизированной информационной системы государственного заказа Санкт-Петербурга «Электронный магазин» (далее - АИСГЗ Электронный магазин), за счет внебюджетных средств учреждения, </t>
    </r>
    <r>
      <rPr>
        <sz val="10"/>
        <rFont val="Times New Roman"/>
        <family val="1"/>
        <charset val="204"/>
      </rPr>
      <t>код вида р</t>
    </r>
    <r>
      <rPr>
        <sz val="10"/>
        <color theme="1"/>
        <rFont val="Times New Roman"/>
        <family val="1"/>
        <charset val="204"/>
      </rPr>
      <t>асходов 244, код ОСГУ 226. В целях соблюдения статьи 34 Бюджетного кодекса, Заказчиком принято решение при расчете цены контракта использовать минимальное ценовое предложение
5. На основании вышеизложенного, а также доведенных ассигнований, Заказчиком принято решение о размещении закупки в АИСГЗ «Электронный магазин» по наименьшей цене представленного предложения равной</t>
    </r>
    <r>
      <rPr>
        <b/>
        <sz val="10"/>
        <color theme="1"/>
        <rFont val="Times New Roman"/>
        <family val="1"/>
        <charset val="204"/>
      </rPr>
      <t xml:space="preserve"> 2900,00 руб.</t>
    </r>
    <r>
      <rPr>
        <sz val="10"/>
        <color theme="1"/>
        <rFont val="Times New Roman"/>
        <family val="1"/>
        <charset val="204"/>
      </rPr>
      <t xml:space="preserve">
</t>
    </r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</si>
</sst>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i/>
      <sz val="8"/>
      <color theme="1"/>
      <name val="Times New Roman"/>
      <family val="1"/>
      <charset val="204"/>
    </font>
    <font>
      <i/>
      <sz val="8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10"/>
      <color rgb="FF000000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 applyAlignment="1">
      <alignment vertical="center" wrapText="1"/>
    </xf>
    <xf numFmtId="4" fontId="1" fillId="0" borderId="0" xfId="0" applyNumberFormat="1" applyFont="1" applyAlignment="1">
      <alignment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" fontId="4" fillId="2" borderId="2" xfId="0" applyNumberFormat="1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 wrapText="1"/>
    </xf>
    <xf numFmtId="10" fontId="4" fillId="0" borderId="2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Alignment="1">
      <alignment vertical="center" wrapText="1"/>
    </xf>
    <xf numFmtId="0" fontId="4" fillId="0" borderId="0" xfId="0" applyFont="1" applyAlignment="1">
      <alignment wrapText="1"/>
    </xf>
    <xf numFmtId="4" fontId="2" fillId="2" borderId="5" xfId="0" applyNumberFormat="1" applyFont="1" applyFill="1" applyBorder="1" applyAlignment="1">
      <alignment vertical="center" wrapText="1"/>
    </xf>
    <xf numFmtId="4" fontId="2" fillId="2" borderId="2" xfId="0" applyNumberFormat="1" applyFont="1" applyFill="1" applyBorder="1" applyAlignment="1">
      <alignment horizontal="right" vertical="center" wrapText="1"/>
    </xf>
    <xf numFmtId="0" fontId="5" fillId="0" borderId="0" xfId="0" applyFont="1"/>
    <xf numFmtId="0" fontId="6" fillId="0" borderId="0" xfId="0" applyFont="1" applyAlignment="1">
      <alignment wrapText="1"/>
    </xf>
    <xf numFmtId="0" fontId="7" fillId="0" borderId="0" xfId="0" applyFont="1"/>
    <xf numFmtId="4" fontId="2" fillId="2" borderId="8" xfId="0" applyNumberFormat="1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4" fontId="4" fillId="0" borderId="4" xfId="0" applyNumberFormat="1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right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/>
    </xf>
    <xf numFmtId="2" fontId="4" fillId="0" borderId="3" xfId="0" applyNumberFormat="1" applyFont="1" applyFill="1" applyBorder="1" applyAlignment="1">
      <alignment horizontal="center" vertical="center" wrapText="1"/>
    </xf>
    <xf numFmtId="2" fontId="4" fillId="0" borderId="2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0" fontId="8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12" fillId="0" borderId="0" xfId="0" applyFont="1" applyAlignment="1">
      <alignment wrapText="1"/>
    </xf>
    <xf numFmtId="0" fontId="9" fillId="0" borderId="0" xfId="0" applyFont="1" applyAlignment="1"/>
    <xf numFmtId="0" fontId="2" fillId="0" borderId="11" xfId="0" applyFont="1" applyBorder="1" applyAlignment="1">
      <alignment horizontal="right" vertical="center" wrapText="1"/>
    </xf>
    <xf numFmtId="0" fontId="2" fillId="0" borderId="9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center" vertical="center" wrapText="1"/>
    </xf>
    <xf numFmtId="2" fontId="4" fillId="3" borderId="2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45720</xdr:colOff>
      <xdr:row>2</xdr:row>
      <xdr:rowOff>0</xdr:rowOff>
    </xdr:from>
    <xdr:to>
      <xdr:col>13</xdr:col>
      <xdr:colOff>609600</xdr:colOff>
      <xdr:row>2</xdr:row>
      <xdr:rowOff>0</xdr:rowOff>
    </xdr:to>
    <xdr:pic>
      <xdr:nvPicPr>
        <xdr:cNvPr id="1030" name="Picture 1" descr="C:\Temp\KClipboardExport\7d4qbwfz.gif">
          <a:extLst>
            <a:ext uri="{FF2B5EF4-FFF2-40B4-BE49-F238E27FC236}">
              <a16:creationId xmlns="" xmlns:a16="http://schemas.microsoft.com/office/drawing/2014/main" id="{00000000-0008-0000-0000-00000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10568940" y="1531620"/>
          <a:ext cx="56388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99060</xdr:colOff>
      <xdr:row>4</xdr:row>
      <xdr:rowOff>457200</xdr:rowOff>
    </xdr:from>
    <xdr:to>
      <xdr:col>7</xdr:col>
      <xdr:colOff>739140</xdr:colOff>
      <xdr:row>4</xdr:row>
      <xdr:rowOff>830580</xdr:rowOff>
    </xdr:to>
    <xdr:pic>
      <xdr:nvPicPr>
        <xdr:cNvPr id="1032" name="Рисунок 1" descr="C:\Temp\KClipboardExport\l41eo45a.gif">
          <a:extLst>
            <a:ext uri="{FF2B5EF4-FFF2-40B4-BE49-F238E27FC236}">
              <a16:creationId xmlns="" xmlns:a16="http://schemas.microsoft.com/office/drawing/2014/main" id="{00000000-0008-0000-0000-00000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5905500" y="2567940"/>
          <a:ext cx="640080" cy="3733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196850</xdr:colOff>
      <xdr:row>4</xdr:row>
      <xdr:rowOff>873724</xdr:rowOff>
    </xdr:from>
    <xdr:to>
      <xdr:col>13</xdr:col>
      <xdr:colOff>1035050</xdr:colOff>
      <xdr:row>4</xdr:row>
      <xdr:rowOff>1160779</xdr:rowOff>
    </xdr:to>
    <xdr:pic>
      <xdr:nvPicPr>
        <xdr:cNvPr id="1033" name="Picture 1" descr="C:\Temp\KClipboardExport\7d4qbwfz.gif">
          <a:extLst>
            <a:ext uri="{FF2B5EF4-FFF2-40B4-BE49-F238E27FC236}">
              <a16:creationId xmlns="" xmlns:a16="http://schemas.microsoft.com/office/drawing/2014/main" id="{00000000-0008-0000-0000-00000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10001250" y="3674074"/>
          <a:ext cx="838200" cy="2870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45720</xdr:colOff>
      <xdr:row>4</xdr:row>
      <xdr:rowOff>762000</xdr:rowOff>
    </xdr:from>
    <xdr:to>
      <xdr:col>11</xdr:col>
      <xdr:colOff>624840</xdr:colOff>
      <xdr:row>4</xdr:row>
      <xdr:rowOff>1135380</xdr:rowOff>
    </xdr:to>
    <xdr:pic>
      <xdr:nvPicPr>
        <xdr:cNvPr id="1034" name="Picture 21" descr="C:\Temp\KClipboardExport\sssqsznq.gif">
          <a:extLst>
            <a:ext uri="{FF2B5EF4-FFF2-40B4-BE49-F238E27FC236}">
              <a16:creationId xmlns="" xmlns:a16="http://schemas.microsoft.com/office/drawing/2014/main" id="{00000000-0008-0000-0000-00000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724900" y="2872740"/>
          <a:ext cx="579120" cy="3733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105410</xdr:colOff>
      <xdr:row>4</xdr:row>
      <xdr:rowOff>755650</xdr:rowOff>
    </xdr:from>
    <xdr:to>
      <xdr:col>12</xdr:col>
      <xdr:colOff>770459</xdr:colOff>
      <xdr:row>4</xdr:row>
      <xdr:rowOff>1079500</xdr:rowOff>
    </xdr:to>
    <xdr:pic>
      <xdr:nvPicPr>
        <xdr:cNvPr id="1035" name="Picture 19" descr="C:\Temp\KClipboardExport\8c4wnzhy.gif">
          <a:extLst>
            <a:ext uri="{FF2B5EF4-FFF2-40B4-BE49-F238E27FC236}">
              <a16:creationId xmlns="" xmlns:a16="http://schemas.microsoft.com/office/drawing/2014/main" id="{00000000-0008-0000-0000-00000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950960" y="3556000"/>
          <a:ext cx="665049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289560</xdr:colOff>
      <xdr:row>5</xdr:row>
      <xdr:rowOff>198120</xdr:rowOff>
    </xdr:from>
    <xdr:to>
      <xdr:col>10</xdr:col>
      <xdr:colOff>556260</xdr:colOff>
      <xdr:row>5</xdr:row>
      <xdr:rowOff>464820</xdr:rowOff>
    </xdr:to>
    <xdr:pic>
      <xdr:nvPicPr>
        <xdr:cNvPr id="1036" name="Рисунок 1" descr="C:\Temp\KClipboardExport\l41eo45a.gif">
          <a:extLst>
            <a:ext uri="{FF2B5EF4-FFF2-40B4-BE49-F238E27FC236}">
              <a16:creationId xmlns="" xmlns:a16="http://schemas.microsoft.com/office/drawing/2014/main" id="{00000000-0008-0000-0000-00000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8176260" y="3657600"/>
          <a:ext cx="2667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231140</xdr:colOff>
      <xdr:row>3</xdr:row>
      <xdr:rowOff>90170</xdr:rowOff>
    </xdr:from>
    <xdr:to>
      <xdr:col>13</xdr:col>
      <xdr:colOff>695960</xdr:colOff>
      <xdr:row>3</xdr:row>
      <xdr:rowOff>394970</xdr:rowOff>
    </xdr:to>
    <xdr:pic>
      <xdr:nvPicPr>
        <xdr:cNvPr id="1037" name="Picture 1" descr="C:\Temp\KClipboardExport\7d4qbwfz.gif">
          <a:extLst>
            <a:ext uri="{FF2B5EF4-FFF2-40B4-BE49-F238E27FC236}">
              <a16:creationId xmlns="" xmlns:a16="http://schemas.microsoft.com/office/drawing/2014/main" id="{00000000-0008-0000-0000-00000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10035540" y="2255520"/>
          <a:ext cx="46482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266700</xdr:colOff>
      <xdr:row>7</xdr:row>
      <xdr:rowOff>45720</xdr:rowOff>
    </xdr:from>
    <xdr:to>
      <xdr:col>12</xdr:col>
      <xdr:colOff>777240</xdr:colOff>
      <xdr:row>7</xdr:row>
      <xdr:rowOff>220980</xdr:rowOff>
    </xdr:to>
    <xdr:pic>
      <xdr:nvPicPr>
        <xdr:cNvPr id="1038" name="Picture 1" descr="C:\Temp\KClipboardExport\7d4qbwfz.gif">
          <a:extLst>
            <a:ext uri="{FF2B5EF4-FFF2-40B4-BE49-F238E27FC236}">
              <a16:creationId xmlns="" xmlns:a16="http://schemas.microsoft.com/office/drawing/2014/main" id="{00000000-0008-0000-0000-00000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3398" b="32678"/>
        <a:stretch>
          <a:fillRect/>
        </a:stretch>
      </xdr:blipFill>
      <xdr:spPr bwMode="auto">
        <a:xfrm>
          <a:off x="9654540" y="13258800"/>
          <a:ext cx="510540" cy="1752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3"/>
  <sheetViews>
    <sheetView tabSelected="1" topLeftCell="A4" workbookViewId="0">
      <selection activeCell="J14" sqref="J14"/>
    </sheetView>
  </sheetViews>
  <sheetFormatPr defaultRowHeight="15"/>
  <cols>
    <col min="1" max="1" width="6.140625" customWidth="1"/>
    <col min="2" max="2" width="21.42578125" style="13" customWidth="1"/>
    <col min="3" max="3" width="8.5703125" customWidth="1"/>
    <col min="4" max="4" width="8.85546875" customWidth="1"/>
    <col min="5" max="5" width="8.42578125" customWidth="1"/>
    <col min="6" max="6" width="8.85546875" customWidth="1"/>
    <col min="7" max="7" width="8.140625" customWidth="1"/>
    <col min="8" max="8" width="12.5703125" customWidth="1"/>
    <col min="9" max="9" width="8.85546875" style="11"/>
    <col min="11" max="11" width="11.5703125" customWidth="1"/>
    <col min="12" max="12" width="10.28515625" customWidth="1"/>
    <col min="13" max="13" width="13.7109375" customWidth="1"/>
    <col min="14" max="14" width="16.42578125" customWidth="1"/>
    <col min="15" max="15" width="12.28515625" customWidth="1"/>
  </cols>
  <sheetData>
    <row r="1" spans="1:15" ht="19.149999999999999" customHeight="1">
      <c r="A1" s="31" t="s">
        <v>0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</row>
    <row r="2" spans="1:15" ht="129.6" customHeight="1">
      <c r="A2" s="32" t="s">
        <v>19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</row>
    <row r="4" spans="1:15" ht="50.25" customHeight="1">
      <c r="A4" s="39" t="s">
        <v>1</v>
      </c>
      <c r="B4" s="41" t="s">
        <v>2</v>
      </c>
      <c r="C4" s="43" t="s">
        <v>3</v>
      </c>
      <c r="D4" s="44"/>
      <c r="E4" s="44"/>
      <c r="F4" s="44"/>
      <c r="G4" s="44"/>
      <c r="H4" s="45"/>
      <c r="I4" s="41" t="s">
        <v>21</v>
      </c>
      <c r="J4" s="41" t="s">
        <v>18</v>
      </c>
      <c r="K4" s="47" t="s">
        <v>4</v>
      </c>
      <c r="L4" s="47"/>
      <c r="M4" s="47"/>
      <c r="N4" s="15" t="s">
        <v>17</v>
      </c>
    </row>
    <row r="5" spans="1:15" ht="106.15" customHeight="1">
      <c r="A5" s="40"/>
      <c r="B5" s="42"/>
      <c r="C5" s="25" t="s">
        <v>5</v>
      </c>
      <c r="D5" s="25" t="s">
        <v>6</v>
      </c>
      <c r="E5" s="25" t="s">
        <v>7</v>
      </c>
      <c r="F5" s="25" t="s">
        <v>8</v>
      </c>
      <c r="G5" s="25" t="s">
        <v>9</v>
      </c>
      <c r="H5" s="21"/>
      <c r="I5" s="46"/>
      <c r="J5" s="46"/>
      <c r="K5" s="3" t="s">
        <v>10</v>
      </c>
      <c r="L5" s="4" t="s">
        <v>11</v>
      </c>
      <c r="M5" s="4" t="s">
        <v>16</v>
      </c>
      <c r="N5" s="14"/>
    </row>
    <row r="6" spans="1:15" ht="54">
      <c r="A6" s="10">
        <v>1</v>
      </c>
      <c r="B6" s="10">
        <v>2</v>
      </c>
      <c r="C6" s="5">
        <v>3</v>
      </c>
      <c r="D6" s="5">
        <v>4</v>
      </c>
      <c r="E6" s="5">
        <v>5</v>
      </c>
      <c r="F6" s="5">
        <v>6</v>
      </c>
      <c r="G6" s="5">
        <v>7</v>
      </c>
      <c r="H6" s="5" t="s">
        <v>12</v>
      </c>
      <c r="I6" s="10">
        <v>9</v>
      </c>
      <c r="J6" s="5" t="s">
        <v>13</v>
      </c>
      <c r="K6" s="6" t="s">
        <v>14</v>
      </c>
      <c r="L6" s="6">
        <v>12</v>
      </c>
      <c r="M6" s="6">
        <v>13</v>
      </c>
      <c r="N6" s="5" t="s">
        <v>22</v>
      </c>
    </row>
    <row r="7" spans="1:15" ht="106.5" customHeight="1">
      <c r="A7" s="20">
        <v>1</v>
      </c>
      <c r="B7" s="23" t="s">
        <v>23</v>
      </c>
      <c r="C7" s="29">
        <v>1500</v>
      </c>
      <c r="D7" s="29">
        <v>1800</v>
      </c>
      <c r="E7" s="30">
        <v>1500</v>
      </c>
      <c r="F7" s="48">
        <v>1450</v>
      </c>
      <c r="G7" s="26">
        <v>0</v>
      </c>
      <c r="H7" s="22">
        <f>C7+D7+E7+F7+G7</f>
        <v>6250</v>
      </c>
      <c r="I7" s="28">
        <v>2</v>
      </c>
      <c r="J7" s="27">
        <v>4</v>
      </c>
      <c r="K7" s="8">
        <f>AVERAGE(C7:F7)</f>
        <v>1562.5</v>
      </c>
      <c r="L7" s="8">
        <f>STDEV(C7:F7)</f>
        <v>160.07810593582121</v>
      </c>
      <c r="M7" s="9">
        <f>L7/K7</f>
        <v>0.10244998779892557</v>
      </c>
      <c r="N7" s="7">
        <f>I7*K7</f>
        <v>3125</v>
      </c>
    </row>
    <row r="8" spans="1:15" ht="19.149999999999999" customHeight="1">
      <c r="A8" s="37" t="s">
        <v>15</v>
      </c>
      <c r="B8" s="38"/>
      <c r="C8" s="38"/>
      <c r="D8" s="38"/>
      <c r="E8" s="38"/>
      <c r="F8" s="38"/>
      <c r="G8" s="38"/>
      <c r="H8" s="38"/>
      <c r="I8" s="38"/>
      <c r="J8" s="38"/>
      <c r="K8" s="38"/>
      <c r="L8" s="38"/>
      <c r="M8" s="24"/>
      <c r="N8" s="19">
        <f>SUM(N7:N7)</f>
        <v>3125</v>
      </c>
    </row>
    <row r="9" spans="1:15" ht="10.5" customHeight="1">
      <c r="A9" s="1"/>
      <c r="B9" s="12"/>
      <c r="C9" s="1"/>
      <c r="D9" s="1"/>
      <c r="E9" s="1"/>
      <c r="F9" s="1"/>
      <c r="G9" s="1"/>
      <c r="H9" s="1"/>
      <c r="I9" s="12"/>
      <c r="J9" s="1"/>
      <c r="K9" s="2"/>
      <c r="L9" s="1"/>
      <c r="M9" s="1"/>
      <c r="N9" s="2"/>
    </row>
    <row r="10" spans="1:15" ht="80.25" customHeight="1">
      <c r="A10" s="33" t="s">
        <v>24</v>
      </c>
      <c r="B10" s="34"/>
      <c r="C10" s="34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18"/>
    </row>
    <row r="11" spans="1:15">
      <c r="A11" s="18"/>
      <c r="C11" s="18"/>
      <c r="D11" s="18"/>
      <c r="E11" s="18"/>
      <c r="F11" s="18"/>
      <c r="G11" s="18"/>
      <c r="H11" s="18"/>
      <c r="J11" s="18"/>
      <c r="K11" s="18"/>
      <c r="L11" s="18"/>
      <c r="M11" s="18"/>
      <c r="N11" s="18"/>
      <c r="O11" s="18"/>
    </row>
    <row r="12" spans="1:15" ht="13.5" customHeight="1">
      <c r="A12" s="16"/>
      <c r="B12" s="35" t="s">
        <v>20</v>
      </c>
      <c r="C12" s="36"/>
      <c r="D12" s="36"/>
      <c r="E12" s="36"/>
      <c r="F12" s="36"/>
    </row>
    <row r="13" spans="1:15">
      <c r="A13" s="16"/>
      <c r="B13" s="17"/>
    </row>
  </sheetData>
  <mergeCells count="11">
    <mergeCell ref="A1:N1"/>
    <mergeCell ref="A2:N2"/>
    <mergeCell ref="A10:N10"/>
    <mergeCell ref="B12:F12"/>
    <mergeCell ref="A8:L8"/>
    <mergeCell ref="A4:A5"/>
    <mergeCell ref="B4:B5"/>
    <mergeCell ref="C4:H4"/>
    <mergeCell ref="I4:I5"/>
    <mergeCell ref="J4:J5"/>
    <mergeCell ref="K4:M4"/>
  </mergeCells>
  <phoneticPr fontId="0" type="noConversion"/>
  <printOptions horizontalCentered="1" verticalCentered="1"/>
  <pageMargins left="0.70866141732283472" right="0.70866141732283472" top="0.35433070866141736" bottom="0.35433070866141736" header="0" footer="0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Кузьмина Ирина Николаевна</dc:creator>
  <cp:lastModifiedBy>Света</cp:lastModifiedBy>
  <cp:lastPrinted>2026-02-09T07:59:32Z</cp:lastPrinted>
  <dcterms:created xsi:type="dcterms:W3CDTF">2016-09-26T13:34:20Z</dcterms:created>
  <dcterms:modified xsi:type="dcterms:W3CDTF">2026-06-23T14:33:25Z</dcterms:modified>
</cp:coreProperties>
</file>