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19200" windowHeight="11505"/>
  </bookViews>
  <sheets>
    <sheet name="Лист1" sheetId="1" r:id="rId1"/>
    <sheet name="Лист2" sheetId="2" r:id="rId2"/>
  </sheets>
  <externalReferences>
    <externalReference r:id="rId3"/>
    <externalReference r:id="rId4"/>
    <externalReference r:id="rId5"/>
  </externalReferences>
  <definedNames>
    <definedName name="Лок1">[1]Титульный!$C$13</definedName>
    <definedName name="Лок11">[1]Титульный!$E$13</definedName>
    <definedName name="Период">[1]Титульный!$C$5</definedName>
    <definedName name="РП">[1]Титульный!$C$10</definedName>
    <definedName name="Сценарий">[1]Титульный!$C$7</definedName>
    <definedName name="ЦС">[1]Титульный!$C$11</definedName>
    <definedName name="ЦФУ">[1]Титульный!$C$3</definedName>
  </definedNames>
  <calcPr calcId="152511" refMode="R1C1" fullPrecision="0"/>
</workbook>
</file>

<file path=xl/calcChain.xml><?xml version="1.0" encoding="utf-8"?>
<calcChain xmlns="http://schemas.openxmlformats.org/spreadsheetml/2006/main">
  <c r="I5" i="1" l="1"/>
  <c r="A6" i="1" l="1"/>
  <c r="I6" i="1"/>
  <c r="J6" i="1"/>
  <c r="K6" i="1" l="1"/>
  <c r="M6" i="1"/>
  <c r="N5" i="1" l="1"/>
  <c r="J5" i="1" l="1"/>
  <c r="M5" i="1" l="1"/>
  <c r="K5" i="1" l="1"/>
</calcChain>
</file>

<file path=xl/sharedStrings.xml><?xml version="1.0" encoding="utf-8"?>
<sst xmlns="http://schemas.openxmlformats.org/spreadsheetml/2006/main" count="21" uniqueCount="20">
  <si>
    <t>Наименование услуги</t>
  </si>
  <si>
    <t>Цена предложенная участником №1</t>
  </si>
  <si>
    <t>Цена предложенная участником №2</t>
  </si>
  <si>
    <t>Цена предложенная участником №3</t>
  </si>
  <si>
    <t>Средняя цена (руб.)</t>
  </si>
  <si>
    <t>Средне квадратичное отклонение, руб.</t>
  </si>
  <si>
    <t>Коэффициент вариации, %</t>
  </si>
  <si>
    <t>Индекс роста цен</t>
  </si>
  <si>
    <t>Средняя цена с учетом индекса потребительских цен</t>
  </si>
  <si>
    <t>п/п</t>
  </si>
  <si>
    <t xml:space="preserve">Расчет начальной (максимальной) цены контракта </t>
  </si>
  <si>
    <t>ИТОГО</t>
  </si>
  <si>
    <t>Ед. изм.</t>
  </si>
  <si>
    <t>Месяцы обслуживания</t>
  </si>
  <si>
    <t>Средняя цена обслуживая всей техники, руб., в мес</t>
  </si>
  <si>
    <t xml:space="preserve">ГБДОУ № 23 Калининского района Санкт-Петербурга </t>
  </si>
  <si>
    <t xml:space="preserve">Кол-во </t>
  </si>
  <si>
    <t>м3</t>
  </si>
  <si>
    <t>Вывоз крупногабаритного мусора пухто 14 м3 (2 шт.)</t>
  </si>
  <si>
    <t>НМЦК закупки в электронном магазине составляет  70 000 рублей 00 копеек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</si>
</sst>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р_._-;\-* #,##0.00_р_._-;_-* &quot;-&quot;??_р_._-;_-@_-"/>
    <numFmt numFmtId="165" formatCode="0.00000000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2" fillId="0" borderId="0"/>
  </cellStyleXfs>
  <cellXfs count="34">
    <xf numFmtId="0" fontId="0" fillId="0" borderId="0" xfId="0"/>
    <xf numFmtId="0" fontId="3" fillId="0" borderId="0" xfId="2" applyFont="1" applyAlignment="1">
      <alignment horizontal="left"/>
    </xf>
    <xf numFmtId="0" fontId="6" fillId="0" borderId="0" xfId="2" applyFont="1"/>
    <xf numFmtId="0" fontId="5" fillId="0" borderId="0" xfId="2" applyFont="1" applyAlignment="1">
      <alignment horizontal="left"/>
    </xf>
    <xf numFmtId="0" fontId="11" fillId="0" borderId="0" xfId="0" applyFont="1" applyFill="1"/>
    <xf numFmtId="0" fontId="4" fillId="0" borderId="0" xfId="0" applyFont="1" applyAlignment="1">
      <alignment horizontal="left"/>
    </xf>
    <xf numFmtId="164" fontId="0" fillId="0" borderId="0" xfId="0" applyNumberFormat="1"/>
    <xf numFmtId="0" fontId="4" fillId="0" borderId="0" xfId="0" applyFont="1" applyAlignment="1">
      <alignment horizontal="left"/>
    </xf>
    <xf numFmtId="0" fontId="4" fillId="0" borderId="0" xfId="0" applyFont="1" applyBorder="1" applyAlignment="1">
      <alignment horizontal="left"/>
    </xf>
    <xf numFmtId="0" fontId="7" fillId="0" borderId="1" xfId="2" applyFont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/>
    </xf>
    <xf numFmtId="164" fontId="8" fillId="0" borderId="1" xfId="1" applyFont="1" applyFill="1" applyBorder="1" applyAlignment="1" applyProtection="1">
      <alignment horizontal="center" vertical="center" wrapText="1"/>
      <protection locked="0"/>
    </xf>
    <xf numFmtId="164" fontId="8" fillId="2" borderId="1" xfId="1" applyFont="1" applyFill="1" applyBorder="1" applyAlignment="1" applyProtection="1">
      <alignment horizontal="center" vertical="center"/>
      <protection locked="0"/>
    </xf>
    <xf numFmtId="164" fontId="8" fillId="0" borderId="1" xfId="1" applyFont="1" applyBorder="1" applyAlignment="1">
      <alignment horizontal="center" vertical="center"/>
    </xf>
    <xf numFmtId="0" fontId="9" fillId="0" borderId="1" xfId="2" applyFont="1" applyBorder="1" applyAlignment="1">
      <alignment horizontal="center" vertical="center"/>
    </xf>
    <xf numFmtId="0" fontId="11" fillId="0" borderId="0" xfId="0" applyFont="1" applyFill="1" applyAlignment="1">
      <alignment wrapText="1"/>
    </xf>
    <xf numFmtId="0" fontId="0" fillId="0" borderId="0" xfId="0" applyAlignment="1">
      <alignment wrapText="1"/>
    </xf>
    <xf numFmtId="4" fontId="0" fillId="0" borderId="0" xfId="0" applyNumberFormat="1"/>
    <xf numFmtId="165" fontId="0" fillId="0" borderId="0" xfId="0" applyNumberFormat="1"/>
    <xf numFmtId="2" fontId="0" fillId="0" borderId="0" xfId="0" applyNumberFormat="1"/>
    <xf numFmtId="164" fontId="8" fillId="3" borderId="1" xfId="1" applyFont="1" applyFill="1" applyBorder="1" applyAlignment="1" applyProtection="1">
      <alignment vertical="center"/>
      <protection locked="0"/>
    </xf>
    <xf numFmtId="164" fontId="8" fillId="3" borderId="1" xfId="1" applyFont="1" applyFill="1" applyBorder="1" applyAlignment="1" applyProtection="1">
      <alignment vertical="center" wrapText="1"/>
      <protection locked="0"/>
    </xf>
    <xf numFmtId="164" fontId="10" fillId="3" borderId="1" xfId="1" applyFont="1" applyFill="1" applyBorder="1" applyAlignment="1" applyProtection="1">
      <alignment vertical="center" wrapText="1"/>
      <protection locked="0"/>
    </xf>
    <xf numFmtId="164" fontId="10" fillId="3" borderId="1" xfId="0" applyNumberFormat="1" applyFont="1" applyFill="1" applyBorder="1" applyAlignment="1">
      <alignment vertical="center"/>
    </xf>
    <xf numFmtId="164" fontId="8" fillId="3" borderId="1" xfId="1" applyFont="1" applyFill="1" applyBorder="1" applyAlignment="1" applyProtection="1">
      <alignment horizontal="center" vertical="center" wrapText="1"/>
      <protection locked="0"/>
    </xf>
    <xf numFmtId="0" fontId="7" fillId="0" borderId="0" xfId="2" applyFont="1" applyBorder="1" applyAlignment="1">
      <alignment horizontal="center" vertical="center" wrapText="1"/>
    </xf>
    <xf numFmtId="164" fontId="8" fillId="0" borderId="0" xfId="1" applyFont="1" applyBorder="1" applyAlignment="1">
      <alignment horizontal="center" vertical="center"/>
    </xf>
    <xf numFmtId="0" fontId="0" fillId="4" borderId="0" xfId="0" applyFill="1"/>
    <xf numFmtId="164" fontId="10" fillId="4" borderId="1" xfId="1" applyFont="1" applyFill="1" applyBorder="1" applyAlignment="1" applyProtection="1">
      <alignment vertical="center" wrapText="1"/>
      <protection locked="0"/>
    </xf>
    <xf numFmtId="0" fontId="4" fillId="0" borderId="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11" fillId="0" borderId="0" xfId="0" applyFont="1" applyFill="1" applyAlignment="1">
      <alignment horizontal="center"/>
    </xf>
    <xf numFmtId="0" fontId="0" fillId="4" borderId="2" xfId="0" applyFill="1" applyBorder="1" applyAlignment="1">
      <alignment horizontal="center"/>
    </xf>
  </cellXfs>
  <cellStyles count="3">
    <cellStyle name="Обычный" xfId="0" builtinId="0"/>
    <cellStyle name="Обычный_Лист1" xfId="2"/>
    <cellStyle name="Финансовый" xfId="1" builtinId="3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bserver\Users\1\Desktop\&#1055;&#1060;&#1061;&#1044;%20&#1062;&#1041;%20(&#1074;&#1089;&#1077;)\&#1055;&#1060;&#1061;&#1044;%202020\&#1041;&#1070;&#1044;&#1046;&#1045;&#1058;%202020%20&#1075;&#1086;&#1076;\&#1054;&#1041;&#1054;&#1057;&#1053;&#1054;&#1042;&#1040;&#1053;&#1048;&#1071;%20&#1085;&#1072;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esktop/&#1055;&#1060;&#1061;&#1044;%20&#1062;&#1041;%20(&#1074;&#1089;&#1077;)/&#1055;&#1060;&#1061;&#1044;%202020/&#1041;&#1070;&#1044;&#1046;&#1045;&#1058;%202020%20&#1075;&#1086;&#1076;/&#1054;&#1041;&#1054;&#1057;&#1053;&#1054;&#1042;&#1040;&#1053;&#1048;&#1071;%20&#1085;&#1072;%202020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/Desktop/&#1041;&#1070;&#1044;&#1046;&#1045;&#1058;%202020%20&#1075;&#1086;&#1076;/&#1054;&#1041;&#1054;&#1057;&#1053;&#1054;&#1042;&#1040;&#1053;&#1048;&#1071;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ьный"/>
      <sheetName val="Доработка"/>
      <sheetName val="Служебный"/>
      <sheetName val="Расчет"/>
      <sheetName val="ПФХД"/>
      <sheetName val="Свод ПФХД"/>
      <sheetName val="221-связь ПЭО"/>
      <sheetName val="221-связь инд"/>
      <sheetName val="221-1"/>
      <sheetName val="221-2"/>
      <sheetName val="221-3"/>
      <sheetName val="221-4"/>
      <sheetName val="221-5"/>
      <sheetName val="222 - разъезды ПЭО"/>
      <sheetName val="222 - транспортные инд"/>
      <sheetName val="222-1"/>
      <sheetName val="222-2"/>
      <sheetName val="222-3"/>
      <sheetName val="222-4"/>
      <sheetName val="222-5"/>
      <sheetName val="222-6"/>
      <sheetName val="222-7"/>
      <sheetName val="222-8"/>
      <sheetName val="225 - обсл. инж. сетей"/>
      <sheetName val="225 - обсл прачечного оборуд"/>
      <sheetName val="225 - холод"/>
      <sheetName val="225 - водонагреватели"/>
      <sheetName val="225 - бытовые отходы"/>
      <sheetName val="225 крупногаб"/>
      <sheetName val="225 - Дератизация"/>
      <sheetName val="225 -Электроизмерения"/>
      <sheetName val="225 - часы"/>
      <sheetName val="225 -огнетушители"/>
      <sheetName val="225 -вентиляция"/>
      <sheetName val="225 - Камерное"/>
      <sheetName val="225 - Стрелец"/>
      <sheetName val="225 - КСОБ"/>
      <sheetName val="225 -АРМ"/>
      <sheetName val="225 - Санитария"/>
      <sheetName val="225 сан 1"/>
      <sheetName val="225 сан 2"/>
      <sheetName val="225 сан 3"/>
      <sheetName val="225 - УУТЭ"/>
      <sheetName val="225 - инд"/>
      <sheetName val="225-заправка картриджей"/>
      <sheetName val="226-экология"/>
      <sheetName val="226-1"/>
      <sheetName val="226-2"/>
      <sheetName val="225 - Водомерные узлы"/>
      <sheetName val="225 - противопож.водопровод"/>
      <sheetName val="226 - Тревож.сигн"/>
      <sheetName val="226 - охрана"/>
      <sheetName val="226 - утил. ламп"/>
      <sheetName val="226-обучение"/>
      <sheetName val="226-техотчет"/>
      <sheetName val="226-антивирус"/>
      <sheetName val="226-медосмотр"/>
      <sheetName val="228 - Стрелец"/>
      <sheetName val="224,227,228-инд"/>
      <sheetName val="310-340 инд"/>
      <sheetName val="345-СИЗ"/>
      <sheetName val="346-хозы"/>
      <sheetName val="346-светильники"/>
      <sheetName val="344-стройка"/>
      <sheetName val="346-песок, грунт"/>
      <sheetName val="310-оборудование"/>
      <sheetName val="345-мягкий"/>
      <sheetName val="310-мебель"/>
      <sheetName val="346-посуда"/>
      <sheetName val="346-картриджи"/>
      <sheetName val="346-канцтовары"/>
      <sheetName val="291 (налоги)"/>
      <sheetName val="мамочки"/>
    </sheetNames>
    <sheetDataSet>
      <sheetData sheetId="0" refreshError="1">
        <row r="3">
          <cell r="C3" t="str">
            <v>ГБДОУ детский сад № 55 Калининского района Санкт-Петербурга</v>
          </cell>
        </row>
        <row r="5">
          <cell r="C5" t="str">
            <v>2020 г.</v>
          </cell>
        </row>
        <row r="7">
          <cell r="C7" t="str">
            <v>Бюджет под первоначальные потребности</v>
          </cell>
        </row>
        <row r="10">
          <cell r="C10" t="str">
            <v>0702</v>
          </cell>
        </row>
        <row r="11">
          <cell r="C11" t="str">
            <v>0220020030</v>
          </cell>
        </row>
        <row r="13">
          <cell r="C13" t="str">
            <v>195276,Санкт-Петербург, ул. Демьяна Бедного, д. 22, корп.4, литер А</v>
          </cell>
          <cell r="E13" t="str">
            <v>000000224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ужебный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лужебный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2"/>
  <sheetViews>
    <sheetView tabSelected="1" zoomScaleNormal="100" workbookViewId="0">
      <selection activeCell="I14" sqref="I14"/>
    </sheetView>
  </sheetViews>
  <sheetFormatPr defaultRowHeight="15" x14ac:dyDescent="0.25"/>
  <cols>
    <col min="2" max="2" width="30.42578125" customWidth="1"/>
    <col min="3" max="3" width="11" customWidth="1"/>
    <col min="4" max="4" width="11" style="16" customWidth="1"/>
    <col min="5" max="5" width="11" customWidth="1"/>
    <col min="6" max="6" width="10" customWidth="1"/>
    <col min="7" max="7" width="12.42578125" customWidth="1"/>
    <col min="8" max="8" width="10.42578125" customWidth="1"/>
    <col min="9" max="9" width="10.5703125" customWidth="1"/>
    <col min="10" max="10" width="10.28515625" customWidth="1"/>
    <col min="12" max="12" width="0" hidden="1" customWidth="1"/>
    <col min="13" max="13" width="10.42578125" hidden="1" customWidth="1"/>
    <col min="14" max="14" width="11.85546875" customWidth="1"/>
    <col min="15" max="15" width="13.5703125" customWidth="1"/>
  </cols>
  <sheetData>
    <row r="1" spans="1:15" ht="18.75" x14ac:dyDescent="0.3">
      <c r="A1" s="1"/>
      <c r="B1" s="30" t="s">
        <v>10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</row>
    <row r="2" spans="1:15" ht="18.75" x14ac:dyDescent="0.3">
      <c r="A2" s="1"/>
      <c r="B2" s="31" t="s">
        <v>15</v>
      </c>
      <c r="C2" s="31"/>
      <c r="D2" s="31"/>
      <c r="E2" s="31"/>
      <c r="F2" s="31"/>
      <c r="G2" s="31"/>
      <c r="H2" s="31"/>
      <c r="I2" s="31"/>
      <c r="J2" s="31"/>
      <c r="K2" s="5"/>
      <c r="L2" s="5"/>
      <c r="M2" s="5"/>
      <c r="N2" s="7"/>
      <c r="O2" s="5"/>
    </row>
    <row r="3" spans="1:15" ht="15.95" customHeight="1" x14ac:dyDescent="0.25">
      <c r="A3" s="2"/>
      <c r="B3" s="29" t="s">
        <v>18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8"/>
      <c r="O3" s="3"/>
    </row>
    <row r="4" spans="1:15" ht="63" x14ac:dyDescent="0.25">
      <c r="A4" s="9" t="s">
        <v>9</v>
      </c>
      <c r="B4" s="9" t="s">
        <v>0</v>
      </c>
      <c r="C4" s="9" t="s">
        <v>16</v>
      </c>
      <c r="D4" s="9" t="s">
        <v>12</v>
      </c>
      <c r="E4" s="9" t="s">
        <v>13</v>
      </c>
      <c r="F4" s="9" t="s">
        <v>1</v>
      </c>
      <c r="G4" s="9" t="s">
        <v>2</v>
      </c>
      <c r="H4" s="9" t="s">
        <v>3</v>
      </c>
      <c r="I4" s="9" t="s">
        <v>4</v>
      </c>
      <c r="J4" s="9" t="s">
        <v>5</v>
      </c>
      <c r="K4" s="9" t="s">
        <v>6</v>
      </c>
      <c r="L4" s="9" t="s">
        <v>7</v>
      </c>
      <c r="M4" s="9" t="s">
        <v>8</v>
      </c>
      <c r="N4" s="9" t="s">
        <v>14</v>
      </c>
      <c r="O4" s="25"/>
    </row>
    <row r="5" spans="1:15" ht="41.25" customHeight="1" x14ac:dyDescent="0.25">
      <c r="A5" s="10">
        <v>1</v>
      </c>
      <c r="B5" s="11" t="s">
        <v>18</v>
      </c>
      <c r="C5" s="20">
        <v>28</v>
      </c>
      <c r="D5" s="21" t="s">
        <v>17</v>
      </c>
      <c r="E5" s="20">
        <v>1</v>
      </c>
      <c r="F5" s="28">
        <v>2500</v>
      </c>
      <c r="G5" s="22">
        <v>2600</v>
      </c>
      <c r="H5" s="22">
        <v>2700</v>
      </c>
      <c r="I5" s="13">
        <f>AVERAGE(F5:H5)</f>
        <v>2600</v>
      </c>
      <c r="J5" s="13">
        <f>STDEV(F5:H5)</f>
        <v>100</v>
      </c>
      <c r="K5" s="13">
        <f>IFERROR(ROUND(100*J5/I5,2),0)</f>
        <v>3.85</v>
      </c>
      <c r="L5" s="12"/>
      <c r="M5" s="13">
        <f>IFERROR(ROUND((I5*IF(L5=0,1,L5)),2),0)</f>
        <v>2600</v>
      </c>
      <c r="N5" s="13">
        <f>C5*I5</f>
        <v>72800</v>
      </c>
      <c r="O5" s="26"/>
    </row>
    <row r="6" spans="1:15" x14ac:dyDescent="0.25">
      <c r="A6" s="14" t="str">
        <f t="shared" ref="A6" si="0">Лок11</f>
        <v>000000224</v>
      </c>
      <c r="B6" s="24" t="s">
        <v>11</v>
      </c>
      <c r="C6" s="21"/>
      <c r="D6" s="21"/>
      <c r="E6" s="21"/>
      <c r="F6" s="28"/>
      <c r="G6" s="23"/>
      <c r="H6" s="22"/>
      <c r="I6" s="13" t="str">
        <f>IFERROR(AVERAGE(F6:H6),"")</f>
        <v/>
      </c>
      <c r="J6" s="13">
        <f>IFERROR(STDEVA(F6:H6),0)</f>
        <v>0</v>
      </c>
      <c r="K6" s="13">
        <f t="shared" ref="K6" si="1">IFERROR(ROUND(100*J6/I6,2),0)</f>
        <v>0</v>
      </c>
      <c r="L6" s="12"/>
      <c r="M6" s="13">
        <f t="shared" ref="M6" si="2">IFERROR(ROUND((I6*IF(L6=0,1,L6)),2),0)</f>
        <v>0</v>
      </c>
      <c r="N6" s="13">
        <v>72800</v>
      </c>
      <c r="O6" s="26"/>
    </row>
    <row r="7" spans="1:15" x14ac:dyDescent="0.25">
      <c r="A7" s="33" t="s">
        <v>19</v>
      </c>
      <c r="B7" s="33"/>
      <c r="C7" s="33"/>
      <c r="D7" s="33"/>
      <c r="E7" s="33"/>
      <c r="F7" s="33"/>
      <c r="G7" s="33"/>
      <c r="H7" s="33"/>
      <c r="I7" s="33"/>
      <c r="J7" s="33"/>
      <c r="K7" s="33"/>
      <c r="N7" s="27"/>
    </row>
    <row r="8" spans="1:15" x14ac:dyDescent="0.25">
      <c r="B8" s="4"/>
      <c r="C8" s="4"/>
      <c r="D8" s="15"/>
      <c r="E8" s="4"/>
      <c r="O8" s="6"/>
    </row>
    <row r="9" spans="1:15" x14ac:dyDescent="0.25">
      <c r="B9" s="32"/>
      <c r="C9" s="32"/>
      <c r="D9" s="32"/>
      <c r="E9" s="32"/>
      <c r="F9" s="32"/>
      <c r="G9" s="32"/>
      <c r="H9" s="32"/>
      <c r="I9" s="32"/>
      <c r="J9" s="32"/>
    </row>
    <row r="10" spans="1:15" x14ac:dyDescent="0.25">
      <c r="B10" s="4"/>
      <c r="C10" s="4"/>
      <c r="D10" s="15"/>
      <c r="E10" s="4"/>
    </row>
    <row r="11" spans="1:15" x14ac:dyDescent="0.25">
      <c r="B11" s="4"/>
      <c r="C11" s="4"/>
      <c r="D11" s="15"/>
      <c r="E11" s="4"/>
    </row>
    <row r="12" spans="1:15" x14ac:dyDescent="0.25">
      <c r="B12" s="4"/>
      <c r="C12" s="4"/>
      <c r="D12" s="15"/>
      <c r="E12" s="4"/>
    </row>
  </sheetData>
  <mergeCells count="5">
    <mergeCell ref="B3:M3"/>
    <mergeCell ref="B1:O1"/>
    <mergeCell ref="B2:J2"/>
    <mergeCell ref="B9:J9"/>
    <mergeCell ref="A7:K7"/>
  </mergeCells>
  <pageMargins left="0.7" right="0.7" top="0.75" bottom="0.75" header="0.3" footer="0.3"/>
  <pageSetup paperSize="9" scale="82" fitToHeight="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8" id="{0FD2FAA7-6672-48B5-A76E-C1BFAD9BB877}">
            <xm:f>$L6:$L164&gt;'\\cbserver\договор$\Users\1\Desktop\ПФХД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B6:F7 H6:O7</xm:sqref>
        </x14:conditionalFormatting>
        <x14:conditionalFormatting xmlns:xm="http://schemas.microsoft.com/office/excel/2006/main">
          <x14:cfRule type="expression" priority="367" id="{0FD2FAA7-6672-48B5-A76E-C1BFAD9BB877}">
            <xm:f>$L5:$L133&gt;'\\cbserver\договор$\Users\1\Desktop\ПФХД ЦБ (все)\ПФХД 2020\БЮДЖЕТ 2020 год\[ОБОСНОВАНИЯ на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I5:O5</xm:sqref>
        </x14:conditionalFormatting>
        <x14:conditionalFormatting xmlns:xm="http://schemas.microsoft.com/office/excel/2006/main">
          <x14:cfRule type="expression" priority="368" id="{100F843F-0E11-41EA-86D0-A8BDC7600B03}">
            <xm:f>$L5:$L133&gt;'\\cbserver\договор$\Users\1\Desktop\БЮДЖЕТ 2020 год\[ОБОСНОВАНИЯ 2020.xlsm]Служебный'!#REF!</xm:f>
            <x14:dxf>
              <fill>
                <patternFill>
                  <bgColor rgb="FFFF0000"/>
                </patternFill>
              </fill>
            </x14:dxf>
          </x14:cfRule>
          <xm:sqref>B5:H5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3"/>
  <sheetViews>
    <sheetView workbookViewId="0">
      <selection activeCell="E26" sqref="E26"/>
    </sheetView>
  </sheetViews>
  <sheetFormatPr defaultRowHeight="15" x14ac:dyDescent="0.25"/>
  <cols>
    <col min="3" max="3" width="16.7109375" bestFit="1" customWidth="1"/>
  </cols>
  <sheetData>
    <row r="1" spans="2:12" x14ac:dyDescent="0.25">
      <c r="B1" s="17"/>
      <c r="C1" s="18"/>
      <c r="D1" s="19"/>
      <c r="G1" s="19"/>
      <c r="L1" s="19"/>
    </row>
    <row r="2" spans="2:12" x14ac:dyDescent="0.25">
      <c r="C2" s="18"/>
      <c r="D2" s="19"/>
      <c r="G2" s="19"/>
      <c r="L2" s="19"/>
    </row>
    <row r="3" spans="2:12" x14ac:dyDescent="0.25">
      <c r="C3" s="18"/>
      <c r="D3" s="19"/>
      <c r="G3" s="19"/>
      <c r="L3" s="19"/>
    </row>
    <row r="4" spans="2:12" x14ac:dyDescent="0.25">
      <c r="G4" s="19"/>
    </row>
    <row r="13" spans="2:12" x14ac:dyDescent="0.25">
      <c r="C13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2026-07-01T06:30:12Z</dcterms:modified>
</cp:coreProperties>
</file>