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405-3\Desktop\МОИ ДОКУМЕНТЫ\2026 ГОД\223 ЭМ АИС ГЗ\Плинтус\"/>
    </mc:Choice>
  </mc:AlternateContent>
  <bookViews>
    <workbookView xWindow="0" yWindow="0" windowWidth="28740" windowHeight="11700"/>
  </bookViews>
  <sheets>
    <sheet name="закупка" sheetId="1" r:id="rId1"/>
  </sheets>
  <definedNames>
    <definedName name="_xlnm.Print_Area" localSheetId="0">закупка!$A$1:$O$14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J9" i="1"/>
  <c r="K9" i="1"/>
  <c r="L9" i="1"/>
  <c r="M9" i="1" s="1"/>
  <c r="N9" i="1"/>
  <c r="O9" i="1" s="1"/>
  <c r="I10" i="1" l="1"/>
  <c r="J10" i="1"/>
  <c r="K10" i="1"/>
  <c r="L10" i="1"/>
  <c r="M10" i="1" s="1"/>
  <c r="N10" i="1"/>
  <c r="O10" i="1" s="1"/>
  <c r="N8" i="1" l="1"/>
  <c r="N7" i="1"/>
  <c r="I7" i="1" l="1"/>
  <c r="J7" i="1"/>
  <c r="K7" i="1"/>
  <c r="L7" i="1"/>
  <c r="O7" i="1"/>
  <c r="M7" i="1" l="1"/>
  <c r="O8" i="1"/>
  <c r="O11" i="1" s="1"/>
  <c r="K8" i="1" l="1"/>
  <c r="L8" i="1"/>
  <c r="J8" i="1"/>
  <c r="I8" i="1"/>
  <c r="M8" i="1" l="1"/>
</calcChain>
</file>

<file path=xl/sharedStrings.xml><?xml version="1.0" encoding="utf-8"?>
<sst xmlns="http://schemas.openxmlformats.org/spreadsheetml/2006/main" count="40" uniqueCount="34">
  <si>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</si>
  <si>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</si>
  <si>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</si>
  <si>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</si>
  <si>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</si>
  <si>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</si>
  <si>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</si>
  <si>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</si>
  <si>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>1</t>
  </si>
  <si>
    <t xml:space="preserve">n - кол-во значений, используемых в расчете </t>
  </si>
  <si>
    <t xml:space="preserve">Н(М)ЦК , рублей                </t>
  </si>
  <si>
    <t xml:space="preserve">Используемый метод определения  (Н(М)ЦК) </t>
  </si>
  <si>
    <t>Начальная (максимальная) цена контракта (Н(М)ЦК)</t>
  </si>
  <si>
    <t>Национальный режим при осуществлении закупок товаров по Постановления Правительства РФ № 1875 от 23.12. 2024 года</t>
  </si>
  <si>
    <t>шт</t>
  </si>
  <si>
    <t>Цена единицы, принятая для расчета НМЦК, руб.</t>
  </si>
  <si>
    <t>Метод сопоставимых рыночных цен в соответствии с требованиями статьи 22 Закона и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Минэкономразвития России от 02.10.2013 № 567 .  Заказчиком были направлены  запросы о предоставлении ценовой информации о товарах с характеристиками (потребительскими свойствами), необходимыми Заказчику, поставщикам, информация о которых имеется в свободном доступе (в частности, размещена на сайтах в сети "Интернет" и/или сведения о которых  размещены  в Электронном магазине Санкт-Петербурга. Ответы на запросы получены от 3 поставщиков (подрядчиков, исполнителей). 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</si>
  <si>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r>
      <t xml:space="preserve">V - коэф-нт вариации </t>
    </r>
    <r>
      <rPr>
        <i/>
        <sz val="11"/>
        <rFont val="Times New Roman"/>
        <family val="1"/>
        <charset val="204"/>
      </rPr>
      <t>(не должен превышать 33%)</t>
    </r>
  </si>
  <si>
    <t>2</t>
  </si>
  <si>
    <t>3</t>
  </si>
  <si>
    <t>ОКПД2</t>
  </si>
  <si>
    <t>Сумма цен источников ценовой информации (ИЦИ №i)</t>
  </si>
  <si>
    <t>Обоснование начальной (максимальной) цены контракта (Н(М)ЦК) на поставку плинтусов для нужд СПб ГБУК «Театр юных зрителей имени А. А. Брянцева».</t>
  </si>
  <si>
    <t xml:space="preserve">Плинтус ПВХ </t>
  </si>
  <si>
    <t xml:space="preserve">Угол наружный для плинтуса ПВХ </t>
  </si>
  <si>
    <t xml:space="preserve">Угол внутренний для плинтуса ПВХ </t>
  </si>
  <si>
    <t>Заглушки ПВХ для плинтуса</t>
  </si>
  <si>
    <t xml:space="preserve">Источник инф. № 1      Вх. № 762/1 от 19.06.2026
</t>
  </si>
  <si>
    <t xml:space="preserve">Источник инф. № 2       https://saint-petersburg.dplintus.ru/catalog/plintus-PVH-s-kabel-kanalom/plintus-pvkh-cezar-matovyy-s-myagkim-kraem-hi-line-prestige-088/
</t>
  </si>
  <si>
    <t xml:space="preserve">Источник инф. № 3         https://www.ozon.ru/product/plintus-napolnyy-plastikovyy-pvh-cezar-hi-line-prestige-2500x22x75-mm-seryy-matovyy-m-088-1994045543/?at=z6tOZQMAlcnr5MyMsxRJ6BDHgMp4Rziz3WKGvcP3NjB3&amp;from_sku=1994045714&amp;oos_search=false
</t>
  </si>
  <si>
    <t xml:space="preserve"> Ф.И.О. исполнителя:  Наумовская С.Б.                                                                                                           Дата составления расчета: 02.07.2026</t>
  </si>
  <si>
    <t>не применяется</t>
  </si>
  <si>
    <t xml:space="preserve">
Код ОКПД2 
22.23.19.190
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</si>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</sst>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0.0"/>
  </numFmts>
  <fonts count="11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7">
    <xf numFmtId="0" fontId="0" fillId="0" borderId="0" xfId="0"/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top"/>
    </xf>
    <xf numFmtId="1" fontId="0" fillId="0" borderId="0" xfId="0" applyNumberFormat="1" applyAlignment="1">
      <alignment vertical="top"/>
    </xf>
    <xf numFmtId="49" fontId="1" fillId="4" borderId="3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Alignment="1">
      <alignment vertical="top"/>
    </xf>
    <xf numFmtId="0" fontId="3" fillId="0" borderId="0" xfId="0" applyFont="1" applyAlignment="1">
      <alignment vertical="top"/>
    </xf>
    <xf numFmtId="1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0" fontId="6" fillId="0" borderId="0" xfId="0" applyFont="1" applyAlignment="1">
      <alignment vertical="top"/>
    </xf>
    <xf numFmtId="4" fontId="8" fillId="2" borderId="2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4" fontId="8" fillId="3" borderId="2" xfId="0" applyNumberFormat="1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0" fontId="8" fillId="3" borderId="2" xfId="0" applyNumberFormat="1" applyFont="1" applyFill="1" applyBorder="1" applyAlignment="1">
      <alignment horizontal="center" vertical="center" wrapText="1"/>
    </xf>
    <xf numFmtId="2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4" fontId="8" fillId="0" borderId="2" xfId="0" applyNumberFormat="1" applyFont="1" applyFill="1" applyBorder="1" applyAlignment="1">
      <alignment horizontal="center" vertical="top" wrapText="1"/>
    </xf>
    <xf numFmtId="0" fontId="8" fillId="0" borderId="2" xfId="0" applyFont="1" applyFill="1" applyBorder="1" applyAlignment="1">
      <alignment horizontal="center" vertical="top" wrapText="1"/>
    </xf>
    <xf numFmtId="164" fontId="8" fillId="0" borderId="2" xfId="0" applyNumberFormat="1" applyFont="1" applyFill="1" applyBorder="1" applyAlignment="1">
      <alignment horizontal="center" vertical="top" wrapText="1"/>
    </xf>
    <xf numFmtId="49" fontId="8" fillId="0" borderId="2" xfId="0" applyNumberFormat="1" applyFont="1" applyFill="1" applyBorder="1" applyAlignment="1">
      <alignment horizontal="center" vertical="center" wrapText="1"/>
    </xf>
    <xf numFmtId="165" fontId="8" fillId="0" borderId="6" xfId="0" applyNumberFormat="1" applyFont="1" applyBorder="1" applyAlignment="1">
      <alignment horizontal="center" vertical="center" wrapText="1"/>
    </xf>
    <xf numFmtId="4" fontId="9" fillId="2" borderId="2" xfId="0" applyNumberFormat="1" applyFont="1" applyFill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9" fillId="2" borderId="0" xfId="0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2" fontId="8" fillId="0" borderId="6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vertical="top" wrapText="1"/>
    </xf>
    <xf numFmtId="4" fontId="9" fillId="0" borderId="6" xfId="0" applyNumberFormat="1" applyFont="1" applyBorder="1" applyAlignment="1">
      <alignment horizontal="right" vertical="top" wrapText="1"/>
    </xf>
    <xf numFmtId="4" fontId="9" fillId="0" borderId="2" xfId="0" applyNumberFormat="1" applyFont="1" applyBorder="1" applyAlignment="1">
      <alignment horizontal="right" vertical="top" wrapText="1"/>
    </xf>
    <xf numFmtId="0" fontId="8" fillId="0" borderId="8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top" wrapText="1"/>
    </xf>
    <xf numFmtId="0" fontId="8" fillId="2" borderId="14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1" fontId="8" fillId="0" borderId="2" xfId="0" applyNumberFormat="1" applyFont="1" applyBorder="1" applyAlignment="1">
      <alignment horizontal="center" vertical="top" wrapText="1"/>
    </xf>
    <xf numFmtId="1" fontId="8" fillId="0" borderId="13" xfId="0" applyNumberFormat="1" applyFont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top" wrapText="1"/>
    </xf>
    <xf numFmtId="0" fontId="8" fillId="2" borderId="13" xfId="0" applyFont="1" applyFill="1" applyBorder="1" applyAlignment="1">
      <alignment horizontal="center" vertical="top" wrapText="1"/>
    </xf>
    <xf numFmtId="4" fontId="8" fillId="0" borderId="2" xfId="0" applyNumberFormat="1" applyFont="1" applyBorder="1" applyAlignment="1">
      <alignment horizontal="center" vertical="top" wrapText="1"/>
    </xf>
    <xf numFmtId="4" fontId="8" fillId="0" borderId="2" xfId="0" applyNumberFormat="1" applyFont="1" applyBorder="1" applyAlignment="1">
      <alignment horizontal="center" vertical="center" wrapText="1"/>
    </xf>
    <xf numFmtId="1" fontId="8" fillId="0" borderId="4" xfId="0" applyNumberFormat="1" applyFont="1" applyBorder="1" applyAlignment="1">
      <alignment horizontal="center" vertical="top" wrapText="1"/>
    </xf>
    <xf numFmtId="1" fontId="8" fillId="0" borderId="8" xfId="0" applyNumberFormat="1" applyFont="1" applyBorder="1" applyAlignment="1">
      <alignment horizontal="center" vertical="top" wrapText="1"/>
    </xf>
    <xf numFmtId="4" fontId="8" fillId="2" borderId="2" xfId="0" applyNumberFormat="1" applyFont="1" applyFill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vertical="top" wrapText="1"/>
    </xf>
    <xf numFmtId="0" fontId="8" fillId="2" borderId="7" xfId="0" applyFont="1" applyFill="1" applyBorder="1" applyAlignment="1">
      <alignment horizontal="center" vertical="top" wrapText="1"/>
    </xf>
    <xf numFmtId="0" fontId="8" fillId="0" borderId="8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7" fillId="0" borderId="15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7" fillId="0" borderId="17" xfId="0" applyFont="1" applyBorder="1" applyAlignment="1">
      <alignment vertical="center" wrapText="1"/>
    </xf>
  </cellXfs>
  <cellStyles count="2">
    <cellStyle name="Обычный" xfId="0" builtinId="0"/>
    <cellStyle name="Обычный 3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X1048512"/>
  <sheetViews>
    <sheetView tabSelected="1" topLeftCell="A10" zoomScale="130" zoomScaleNormal="130" zoomScaleSheetLayoutView="100" workbookViewId="0">
      <selection activeCell="A7" sqref="A7:A10"/>
    </sheetView>
  </sheetViews>
  <sheetFormatPr defaultColWidth="9.109375" defaultRowHeight="14.4" x14ac:dyDescent="0.3"/>
  <cols>
    <col min="1" max="1" width="3.88671875" style="4" customWidth="1"/>
    <col min="2" max="2" width="12.6640625" style="4" customWidth="1"/>
    <col min="3" max="3" width="13.109375" style="2" customWidth="1"/>
    <col min="4" max="4" width="5.44140625" style="2" customWidth="1"/>
    <col min="5" max="5" width="7.44140625" style="2" customWidth="1"/>
    <col min="6" max="6" width="12.88671875" style="2" customWidth="1"/>
    <col min="7" max="7" width="12.5546875" style="2" customWidth="1"/>
    <col min="8" max="8" width="12.44140625" style="2" customWidth="1"/>
    <col min="9" max="9" width="10.44140625" style="2" customWidth="1"/>
    <col min="10" max="10" width="8.109375" style="2" customWidth="1"/>
    <col min="11" max="11" width="9.6640625" style="2" customWidth="1"/>
    <col min="12" max="12" width="8.33203125" style="2" customWidth="1"/>
    <col min="13" max="13" width="9.33203125" style="2" customWidth="1"/>
    <col min="14" max="14" width="9.77734375" style="2" customWidth="1"/>
    <col min="15" max="15" width="11" style="2" customWidth="1"/>
    <col min="16" max="24" width="8.88671875" customWidth="1"/>
    <col min="25" max="16384" width="9.109375" style="2"/>
  </cols>
  <sheetData>
    <row r="1" spans="1:24" ht="25.8" customHeight="1" x14ac:dyDescent="0.3">
      <c r="A1" s="40" t="s">
        <v>22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</row>
    <row r="2" spans="1:24" ht="54" customHeight="1" x14ac:dyDescent="0.3">
      <c r="A2" s="58" t="s">
        <v>13</v>
      </c>
      <c r="B2" s="59"/>
      <c r="C2" s="59"/>
      <c r="D2" s="60"/>
      <c r="E2" s="61" t="s">
        <v>31</v>
      </c>
      <c r="F2" s="62"/>
      <c r="G2" s="62"/>
      <c r="H2" s="62"/>
      <c r="I2" s="62"/>
      <c r="J2" s="62"/>
      <c r="K2" s="62"/>
      <c r="L2" s="62"/>
      <c r="M2" s="62"/>
      <c r="N2" s="62"/>
      <c r="O2" s="63"/>
    </row>
    <row r="3" spans="1:24" ht="50.25" customHeight="1" x14ac:dyDescent="0.3">
      <c r="A3" s="34" t="s">
        <v>11</v>
      </c>
      <c r="B3" s="35"/>
      <c r="C3" s="52" t="s">
        <v>16</v>
      </c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4"/>
    </row>
    <row r="4" spans="1:24" ht="61.8" customHeight="1" x14ac:dyDescent="0.3">
      <c r="A4" s="36"/>
      <c r="B4" s="37"/>
      <c r="C4" s="55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7"/>
    </row>
    <row r="5" spans="1:24" s="3" customFormat="1" ht="70.5" customHeight="1" x14ac:dyDescent="0.3">
      <c r="A5" s="41" t="s">
        <v>0</v>
      </c>
      <c r="B5" s="47" t="s">
        <v>20</v>
      </c>
      <c r="C5" s="43" t="s">
        <v>1</v>
      </c>
      <c r="D5" s="38" t="s">
        <v>4</v>
      </c>
      <c r="E5" s="43" t="s">
        <v>5</v>
      </c>
      <c r="F5" s="50" t="s">
        <v>2</v>
      </c>
      <c r="G5" s="51"/>
      <c r="H5" s="51"/>
      <c r="I5" s="43" t="s">
        <v>21</v>
      </c>
      <c r="J5" s="43" t="s">
        <v>9</v>
      </c>
      <c r="K5" s="45" t="s">
        <v>3</v>
      </c>
      <c r="L5" s="45"/>
      <c r="M5" s="45"/>
      <c r="N5" s="46" t="s">
        <v>15</v>
      </c>
      <c r="O5" s="49" t="s">
        <v>10</v>
      </c>
      <c r="P5"/>
      <c r="Q5"/>
      <c r="R5"/>
      <c r="S5"/>
      <c r="T5"/>
      <c r="U5"/>
      <c r="V5"/>
      <c r="W5"/>
      <c r="X5"/>
    </row>
    <row r="6" spans="1:24" s="3" customFormat="1" ht="111.6" customHeight="1" thickBot="1" x14ac:dyDescent="0.35">
      <c r="A6" s="42"/>
      <c r="B6" s="48"/>
      <c r="C6" s="44"/>
      <c r="D6" s="39"/>
      <c r="E6" s="43"/>
      <c r="F6" s="18" t="s">
        <v>27</v>
      </c>
      <c r="G6" s="18" t="s">
        <v>28</v>
      </c>
      <c r="H6" s="18" t="s">
        <v>29</v>
      </c>
      <c r="I6" s="43"/>
      <c r="J6" s="43"/>
      <c r="K6" s="19" t="s">
        <v>6</v>
      </c>
      <c r="L6" s="20" t="s">
        <v>7</v>
      </c>
      <c r="M6" s="21" t="s">
        <v>17</v>
      </c>
      <c r="N6" s="46"/>
      <c r="O6" s="49"/>
      <c r="P6"/>
      <c r="Q6"/>
      <c r="R6"/>
      <c r="S6"/>
      <c r="T6"/>
      <c r="U6"/>
      <c r="V6"/>
      <c r="W6"/>
      <c r="X6"/>
    </row>
    <row r="7" spans="1:24" s="3" customFormat="1" ht="76.2" customHeight="1" thickBot="1" x14ac:dyDescent="0.35">
      <c r="A7" s="22" t="s">
        <v>8</v>
      </c>
      <c r="B7" s="18" t="s">
        <v>32</v>
      </c>
      <c r="C7" s="64" t="s">
        <v>23</v>
      </c>
      <c r="D7" s="29" t="s">
        <v>14</v>
      </c>
      <c r="E7" s="15">
        <v>8</v>
      </c>
      <c r="F7" s="23">
        <v>756</v>
      </c>
      <c r="G7" s="28">
        <v>869</v>
      </c>
      <c r="H7" s="23">
        <v>1056</v>
      </c>
      <c r="I7" s="11">
        <f>SUM(F7:H7)</f>
        <v>2681</v>
      </c>
      <c r="J7" s="12">
        <f>COUNT(F7:H7)</f>
        <v>3</v>
      </c>
      <c r="K7" s="13">
        <f>IF(ISERR(AVERAGE(F7:H7)),"",AVERAGE(F7:H7))</f>
        <v>893.66666666666663</v>
      </c>
      <c r="L7" s="13">
        <f>IF(ISERR(STDEV(F7:H7)),"",STDEV(F7:H7))</f>
        <v>151.51347574830845</v>
      </c>
      <c r="M7" s="16">
        <f>L7/K7*100%</f>
        <v>0.16954137532447794</v>
      </c>
      <c r="N7" s="14">
        <f>F7</f>
        <v>756</v>
      </c>
      <c r="O7" s="11">
        <f>N7*E7</f>
        <v>6048</v>
      </c>
      <c r="P7"/>
      <c r="Q7"/>
      <c r="R7"/>
      <c r="S7"/>
      <c r="T7"/>
      <c r="U7"/>
      <c r="V7"/>
      <c r="W7"/>
      <c r="X7"/>
    </row>
    <row r="8" spans="1:24" s="1" customFormat="1" ht="78" customHeight="1" x14ac:dyDescent="0.3">
      <c r="A8" s="22" t="s">
        <v>18</v>
      </c>
      <c r="B8" s="18" t="s">
        <v>32</v>
      </c>
      <c r="C8" s="66" t="s">
        <v>24</v>
      </c>
      <c r="D8" s="29" t="s">
        <v>14</v>
      </c>
      <c r="E8" s="15">
        <v>10</v>
      </c>
      <c r="F8" s="17">
        <v>185</v>
      </c>
      <c r="G8" s="17">
        <v>290</v>
      </c>
      <c r="H8" s="17">
        <v>314</v>
      </c>
      <c r="I8" s="11">
        <f>SUM(F8:H8)</f>
        <v>789</v>
      </c>
      <c r="J8" s="12">
        <f>COUNT(F8:H8)</f>
        <v>3</v>
      </c>
      <c r="K8" s="13">
        <f>IF(ISERR(AVERAGE(F8:H8)),"",AVERAGE(F8:H8))</f>
        <v>263</v>
      </c>
      <c r="L8" s="13">
        <f>IF(ISERR(STDEV(F8:H8)),"",STDEV(F8:H8))</f>
        <v>68.607579756175625</v>
      </c>
      <c r="M8" s="16">
        <f>L8/K8*100%</f>
        <v>0.26086532226682746</v>
      </c>
      <c r="N8" s="14">
        <f>F8</f>
        <v>185</v>
      </c>
      <c r="O8" s="11">
        <f>N8*E8</f>
        <v>1850</v>
      </c>
      <c r="P8"/>
      <c r="Q8"/>
      <c r="R8"/>
      <c r="S8"/>
      <c r="T8"/>
      <c r="U8"/>
      <c r="V8"/>
      <c r="W8"/>
      <c r="X8"/>
    </row>
    <row r="9" spans="1:24" s="1" customFormat="1" ht="78" customHeight="1" thickBot="1" x14ac:dyDescent="0.35">
      <c r="A9" s="22" t="s">
        <v>19</v>
      </c>
      <c r="B9" s="18" t="s">
        <v>32</v>
      </c>
      <c r="C9" s="65" t="s">
        <v>25</v>
      </c>
      <c r="D9" s="29" t="s">
        <v>14</v>
      </c>
      <c r="E9" s="27">
        <v>10</v>
      </c>
      <c r="F9" s="17">
        <v>185</v>
      </c>
      <c r="G9" s="17">
        <v>290</v>
      </c>
      <c r="H9" s="17">
        <v>314</v>
      </c>
      <c r="I9" s="11">
        <f>SUM(F9:H9)</f>
        <v>789</v>
      </c>
      <c r="J9" s="12">
        <f>COUNT(F9:H9)</f>
        <v>3</v>
      </c>
      <c r="K9" s="13">
        <f>IF(ISERR(AVERAGE(F9:H9)),"",AVERAGE(F9:H9))</f>
        <v>263</v>
      </c>
      <c r="L9" s="13">
        <f>IF(ISERR(STDEV(F9:H9)),"",STDEV(F9:H9))</f>
        <v>68.607579756175625</v>
      </c>
      <c r="M9" s="16">
        <f>L9/K9*100%</f>
        <v>0.26086532226682746</v>
      </c>
      <c r="N9" s="14">
        <f>F9</f>
        <v>185</v>
      </c>
      <c r="O9" s="11">
        <f>N9*E9</f>
        <v>1850</v>
      </c>
      <c r="P9"/>
      <c r="Q9"/>
      <c r="R9"/>
      <c r="S9"/>
      <c r="T9"/>
      <c r="U9"/>
      <c r="V9"/>
      <c r="W9"/>
      <c r="X9"/>
    </row>
    <row r="10" spans="1:24" s="1" customFormat="1" ht="78" customHeight="1" thickBot="1" x14ac:dyDescent="0.35">
      <c r="A10" s="22" t="s">
        <v>33</v>
      </c>
      <c r="B10" s="18" t="s">
        <v>32</v>
      </c>
      <c r="C10" s="64" t="s">
        <v>26</v>
      </c>
      <c r="D10" s="29" t="s">
        <v>14</v>
      </c>
      <c r="E10" s="27">
        <v>6</v>
      </c>
      <c r="F10" s="17">
        <v>185</v>
      </c>
      <c r="G10" s="17">
        <v>290</v>
      </c>
      <c r="H10" s="17">
        <v>228.5</v>
      </c>
      <c r="I10" s="11">
        <f>SUM(F10:H10)</f>
        <v>703.5</v>
      </c>
      <c r="J10" s="12">
        <f>COUNT(F10:H10)</f>
        <v>3</v>
      </c>
      <c r="K10" s="13">
        <f>IF(ISERR(AVERAGE(F10:H10)),"",AVERAGE(F10:H10))</f>
        <v>234.5</v>
      </c>
      <c r="L10" s="13">
        <f>IF(ISERR(STDEV(F10:H10)),"",STDEV(F10:H10))</f>
        <v>52.75651618520692</v>
      </c>
      <c r="M10" s="16">
        <f>L10/K10*100%</f>
        <v>0.2249744826661276</v>
      </c>
      <c r="N10" s="14">
        <f>F10</f>
        <v>185</v>
      </c>
      <c r="O10" s="11">
        <f>N10*E10</f>
        <v>1110</v>
      </c>
      <c r="P10"/>
      <c r="Q10"/>
      <c r="R10"/>
      <c r="S10"/>
      <c r="T10"/>
      <c r="U10"/>
      <c r="V10"/>
      <c r="W10"/>
      <c r="X10"/>
    </row>
    <row r="11" spans="1:24" s="1" customFormat="1" ht="22.5" customHeight="1" x14ac:dyDescent="0.3">
      <c r="A11" s="32" t="s">
        <v>12</v>
      </c>
      <c r="B11" s="32"/>
      <c r="C11" s="32"/>
      <c r="D11" s="32"/>
      <c r="E11" s="32"/>
      <c r="F11" s="33"/>
      <c r="G11" s="33"/>
      <c r="H11" s="33"/>
      <c r="I11" s="33"/>
      <c r="J11" s="33"/>
      <c r="K11" s="33"/>
      <c r="L11" s="33"/>
      <c r="M11" s="33"/>
      <c r="N11" s="33"/>
      <c r="O11" s="24">
        <f>SUM(O7:O10)</f>
        <v>10858</v>
      </c>
      <c r="P11"/>
      <c r="Q11"/>
      <c r="R11"/>
      <c r="S11"/>
      <c r="T11"/>
      <c r="U11"/>
      <c r="V11"/>
      <c r="W11"/>
      <c r="X11"/>
    </row>
    <row r="12" spans="1:24" s="1" customFormat="1" ht="18.600000000000001" customHeight="1" x14ac:dyDescent="0.3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6"/>
      <c r="P12"/>
      <c r="Q12"/>
      <c r="R12"/>
      <c r="S12"/>
      <c r="T12"/>
      <c r="U12"/>
      <c r="V12"/>
      <c r="W12"/>
      <c r="X12"/>
    </row>
    <row r="13" spans="1:24" ht="21" customHeight="1" x14ac:dyDescent="0.3">
      <c r="A13" s="31" t="s">
        <v>30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</row>
    <row r="14" spans="1:24" ht="15.75" customHeight="1" x14ac:dyDescent="0.3">
      <c r="A14" s="30"/>
      <c r="B14" s="30"/>
      <c r="C14" s="30"/>
      <c r="D14" s="30"/>
      <c r="E14" s="30"/>
      <c r="F14" s="30"/>
      <c r="G14" s="30"/>
      <c r="H14" s="30"/>
      <c r="I14" s="10"/>
      <c r="J14" s="10"/>
      <c r="K14" s="10"/>
      <c r="L14" s="10"/>
      <c r="M14" s="10"/>
      <c r="N14" s="10"/>
      <c r="O14" s="10"/>
    </row>
    <row r="15" spans="1:24" ht="15.6" x14ac:dyDescent="0.3">
      <c r="A15" s="6"/>
      <c r="B15" s="6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</row>
    <row r="16" spans="1:24" ht="15.6" x14ac:dyDescent="0.3">
      <c r="A16" s="6"/>
      <c r="B16" s="6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24" ht="15.6" x14ac:dyDescent="0.3">
      <c r="A17" s="6"/>
      <c r="B17" s="6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</row>
    <row r="18" spans="1:24" ht="15.6" x14ac:dyDescent="0.3">
      <c r="A18" s="6"/>
      <c r="B18" s="6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</row>
    <row r="19" spans="1:24" ht="15.6" x14ac:dyDescent="0.3">
      <c r="A19" s="6"/>
      <c r="B19" s="6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2"/>
      <c r="Q19" s="2"/>
      <c r="R19" s="2"/>
      <c r="S19" s="2"/>
      <c r="T19" s="2"/>
      <c r="U19" s="2"/>
      <c r="V19" s="2"/>
      <c r="W19" s="2"/>
      <c r="X19" s="2"/>
    </row>
    <row r="20" spans="1:24" ht="15.6" x14ac:dyDescent="0.3">
      <c r="A20" s="6"/>
      <c r="B20" s="6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2"/>
      <c r="Q20" s="2"/>
      <c r="R20" s="2"/>
      <c r="S20" s="2"/>
      <c r="T20" s="2"/>
      <c r="U20" s="2"/>
      <c r="V20" s="2"/>
      <c r="W20" s="2"/>
      <c r="X20" s="2"/>
    </row>
    <row r="21" spans="1:24" ht="15.6" x14ac:dyDescent="0.3">
      <c r="A21" s="6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2"/>
      <c r="Q21" s="2"/>
      <c r="R21" s="2"/>
      <c r="S21" s="2"/>
      <c r="T21" s="2"/>
      <c r="U21" s="2"/>
      <c r="V21" s="2"/>
      <c r="W21" s="2"/>
      <c r="X21" s="2"/>
    </row>
    <row r="22" spans="1:24" ht="15.6" x14ac:dyDescent="0.3">
      <c r="A22" s="6"/>
      <c r="B22" s="6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2"/>
      <c r="Q22" s="2"/>
      <c r="R22" s="2"/>
      <c r="S22" s="2"/>
      <c r="T22" s="2"/>
      <c r="U22" s="2"/>
      <c r="V22" s="2"/>
      <c r="W22" s="2"/>
      <c r="X22" s="2"/>
    </row>
    <row r="23" spans="1:24" ht="15.6" x14ac:dyDescent="0.3">
      <c r="A23" s="6"/>
      <c r="B23" s="6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2"/>
      <c r="Q23" s="2"/>
      <c r="R23" s="2"/>
      <c r="S23" s="2"/>
      <c r="T23" s="2"/>
      <c r="U23" s="2"/>
      <c r="V23" s="2"/>
      <c r="W23" s="2"/>
      <c r="X23" s="2"/>
    </row>
    <row r="24" spans="1:24" ht="15.6" x14ac:dyDescent="0.3">
      <c r="A24" s="6"/>
      <c r="B24" s="6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2"/>
      <c r="Q24" s="2"/>
      <c r="R24" s="2"/>
      <c r="S24" s="2"/>
      <c r="T24" s="2"/>
      <c r="U24" s="2"/>
      <c r="V24" s="2"/>
      <c r="W24" s="2"/>
      <c r="X24" s="2"/>
    </row>
    <row r="25" spans="1:24" ht="15.6" x14ac:dyDescent="0.3">
      <c r="A25" s="6"/>
      <c r="B25" s="6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2"/>
      <c r="Q25" s="2"/>
      <c r="R25" s="2"/>
      <c r="S25" s="2"/>
      <c r="T25" s="2"/>
      <c r="U25" s="2"/>
      <c r="V25" s="2"/>
      <c r="W25" s="2"/>
      <c r="X25" s="2"/>
    </row>
    <row r="26" spans="1:24" ht="15.6" x14ac:dyDescent="0.3">
      <c r="A26" s="6"/>
      <c r="B26" s="6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2"/>
      <c r="Q26" s="2"/>
      <c r="R26" s="2"/>
      <c r="S26" s="2"/>
      <c r="T26" s="2"/>
      <c r="U26" s="2"/>
      <c r="V26" s="2"/>
      <c r="W26" s="2"/>
      <c r="X26" s="2"/>
    </row>
    <row r="27" spans="1:24" ht="15.6" x14ac:dyDescent="0.3">
      <c r="A27" s="6"/>
      <c r="B27" s="6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2"/>
      <c r="Q27" s="2"/>
      <c r="R27" s="2"/>
      <c r="S27" s="2"/>
      <c r="T27" s="2"/>
      <c r="U27" s="2"/>
      <c r="V27" s="2"/>
      <c r="W27" s="2"/>
      <c r="X27" s="2"/>
    </row>
    <row r="28" spans="1:24" ht="15.6" x14ac:dyDescent="0.3">
      <c r="A28" s="6"/>
      <c r="B28" s="6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2"/>
      <c r="Q28" s="2"/>
      <c r="R28" s="2"/>
      <c r="S28" s="2"/>
      <c r="T28" s="2"/>
      <c r="U28" s="2"/>
      <c r="V28" s="2"/>
      <c r="W28" s="2"/>
      <c r="X28" s="2"/>
    </row>
    <row r="29" spans="1:24" ht="15.6" x14ac:dyDescent="0.3">
      <c r="A29" s="6"/>
      <c r="B29" s="6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2"/>
      <c r="Q29" s="2"/>
      <c r="R29" s="2"/>
      <c r="S29" s="2"/>
      <c r="T29" s="2"/>
      <c r="U29" s="2"/>
      <c r="V29" s="2"/>
      <c r="W29" s="2"/>
      <c r="X29" s="2"/>
    </row>
    <row r="30" spans="1:24" ht="15.6" x14ac:dyDescent="0.3">
      <c r="A30" s="6"/>
      <c r="B30" s="6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2"/>
      <c r="Q30" s="2"/>
      <c r="R30" s="2"/>
      <c r="S30" s="2"/>
      <c r="T30" s="2"/>
      <c r="U30" s="2"/>
      <c r="V30" s="2"/>
      <c r="W30" s="2"/>
      <c r="X30" s="2"/>
    </row>
    <row r="31" spans="1:24" ht="15.6" x14ac:dyDescent="0.3">
      <c r="A31" s="6"/>
      <c r="B31" s="6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2"/>
      <c r="Q31" s="2"/>
      <c r="R31" s="2"/>
      <c r="S31" s="2"/>
      <c r="T31" s="2"/>
      <c r="U31" s="2"/>
      <c r="V31" s="2"/>
      <c r="W31" s="2"/>
      <c r="X31" s="2"/>
    </row>
    <row r="32" spans="1:24" ht="15.6" x14ac:dyDescent="0.3">
      <c r="A32" s="6"/>
      <c r="B32" s="6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2"/>
      <c r="Q32" s="2"/>
      <c r="R32" s="2"/>
      <c r="S32" s="2"/>
      <c r="T32" s="2"/>
      <c r="U32" s="2"/>
      <c r="V32" s="2"/>
      <c r="W32" s="2"/>
      <c r="X32" s="2"/>
    </row>
    <row r="33" spans="1:24" ht="15.6" x14ac:dyDescent="0.3">
      <c r="A33" s="6"/>
      <c r="B33" s="6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2"/>
      <c r="Q33" s="2"/>
      <c r="R33" s="2"/>
      <c r="S33" s="2"/>
      <c r="T33" s="2"/>
      <c r="U33" s="2"/>
      <c r="V33" s="2"/>
      <c r="W33" s="2"/>
      <c r="X33" s="2"/>
    </row>
    <row r="34" spans="1:24" ht="15.6" x14ac:dyDescent="0.3">
      <c r="A34" s="6"/>
      <c r="B34" s="6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2"/>
      <c r="Q34" s="2"/>
      <c r="R34" s="2"/>
      <c r="S34" s="2"/>
      <c r="T34" s="2"/>
      <c r="U34" s="2"/>
      <c r="V34" s="2"/>
      <c r="W34" s="2"/>
      <c r="X34" s="2"/>
    </row>
    <row r="35" spans="1:24" ht="15.6" x14ac:dyDescent="0.3">
      <c r="A35" s="6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2"/>
      <c r="Q35" s="2"/>
      <c r="R35" s="2"/>
      <c r="S35" s="2"/>
      <c r="T35" s="2"/>
      <c r="U35" s="2"/>
      <c r="V35" s="2"/>
      <c r="W35" s="2"/>
      <c r="X35" s="2"/>
    </row>
    <row r="36" spans="1:24" ht="15.6" x14ac:dyDescent="0.3">
      <c r="A36" s="6"/>
      <c r="B36" s="6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2"/>
      <c r="Q36" s="2"/>
      <c r="R36" s="2"/>
      <c r="S36" s="2"/>
      <c r="T36" s="2"/>
      <c r="U36" s="2"/>
      <c r="V36" s="2"/>
      <c r="W36" s="2"/>
      <c r="X36" s="2"/>
    </row>
    <row r="37" spans="1:24" ht="15.6" x14ac:dyDescent="0.3">
      <c r="A37" s="6"/>
      <c r="B37" s="6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2"/>
      <c r="Q37" s="2"/>
      <c r="R37" s="2"/>
      <c r="S37" s="2"/>
      <c r="T37" s="2"/>
      <c r="U37" s="2"/>
      <c r="V37" s="2"/>
      <c r="W37" s="2"/>
      <c r="X37" s="2"/>
    </row>
    <row r="38" spans="1:24" ht="15.6" x14ac:dyDescent="0.3">
      <c r="A38" s="6"/>
      <c r="B38" s="6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2"/>
      <c r="Q38" s="2"/>
      <c r="R38" s="2"/>
      <c r="S38" s="2"/>
      <c r="T38" s="2"/>
      <c r="U38" s="2"/>
      <c r="V38" s="2"/>
      <c r="W38" s="2"/>
      <c r="X38" s="2"/>
    </row>
    <row r="39" spans="1:24" ht="15.6" x14ac:dyDescent="0.3">
      <c r="A39" s="6"/>
      <c r="B39" s="6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2"/>
      <c r="Q39" s="2"/>
      <c r="R39" s="2"/>
      <c r="S39" s="2"/>
      <c r="T39" s="2"/>
      <c r="U39" s="2"/>
      <c r="V39" s="2"/>
      <c r="W39" s="2"/>
      <c r="X39" s="2"/>
    </row>
    <row r="40" spans="1:24" ht="15.6" x14ac:dyDescent="0.3">
      <c r="A40" s="6"/>
      <c r="B40" s="6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2"/>
      <c r="Q40" s="2"/>
      <c r="R40" s="2"/>
      <c r="S40" s="2"/>
      <c r="T40" s="2"/>
      <c r="U40" s="2"/>
      <c r="V40" s="2"/>
      <c r="W40" s="2"/>
      <c r="X40" s="2"/>
    </row>
    <row r="41" spans="1:24" ht="15.6" x14ac:dyDescent="0.3">
      <c r="A41" s="6"/>
      <c r="B41" s="6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2"/>
      <c r="Q41" s="2"/>
      <c r="R41" s="2"/>
      <c r="S41" s="2"/>
      <c r="T41" s="2"/>
      <c r="U41" s="2"/>
      <c r="V41" s="2"/>
      <c r="W41" s="2"/>
      <c r="X41" s="2"/>
    </row>
    <row r="42" spans="1:24" ht="15.6" x14ac:dyDescent="0.3">
      <c r="A42" s="6"/>
      <c r="B42" s="6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2"/>
      <c r="Q42" s="2"/>
      <c r="R42" s="2"/>
      <c r="S42" s="2"/>
      <c r="T42" s="2"/>
      <c r="U42" s="2"/>
      <c r="V42" s="2"/>
      <c r="W42" s="2"/>
      <c r="X42" s="2"/>
    </row>
    <row r="43" spans="1:24" ht="15.6" x14ac:dyDescent="0.3">
      <c r="A43" s="6"/>
      <c r="B43" s="6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2"/>
      <c r="Q43" s="2"/>
      <c r="R43" s="2"/>
      <c r="S43" s="2"/>
      <c r="T43" s="2"/>
      <c r="U43" s="2"/>
      <c r="V43" s="2"/>
      <c r="W43" s="2"/>
      <c r="X43" s="2"/>
    </row>
    <row r="44" spans="1:24" ht="15.6" x14ac:dyDescent="0.3">
      <c r="A44" s="6"/>
      <c r="B44" s="6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2"/>
      <c r="Q44" s="2"/>
      <c r="R44" s="2"/>
      <c r="S44" s="2"/>
      <c r="T44" s="2"/>
      <c r="U44" s="2"/>
      <c r="V44" s="2"/>
      <c r="W44" s="2"/>
      <c r="X44" s="2"/>
    </row>
    <row r="45" spans="1:24" ht="15.6" x14ac:dyDescent="0.3">
      <c r="A45" s="6"/>
      <c r="B45" s="6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2"/>
      <c r="Q45" s="2"/>
      <c r="R45" s="2"/>
      <c r="S45" s="2"/>
      <c r="T45" s="2"/>
      <c r="U45" s="2"/>
      <c r="V45" s="2"/>
      <c r="W45" s="2"/>
      <c r="X45" s="2"/>
    </row>
    <row r="46" spans="1:24" ht="15.6" x14ac:dyDescent="0.3">
      <c r="A46" s="6"/>
      <c r="B46" s="6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2"/>
      <c r="Q46" s="2"/>
      <c r="R46" s="2"/>
      <c r="S46" s="2"/>
      <c r="T46" s="2"/>
      <c r="U46" s="2"/>
      <c r="V46" s="2"/>
      <c r="W46" s="2"/>
      <c r="X46" s="2"/>
    </row>
    <row r="47" spans="1:24" ht="15.6" x14ac:dyDescent="0.3">
      <c r="A47" s="6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2"/>
      <c r="Q47" s="2"/>
      <c r="R47" s="2"/>
      <c r="S47" s="2"/>
      <c r="T47" s="2"/>
      <c r="U47" s="2"/>
      <c r="V47" s="2"/>
      <c r="W47" s="2"/>
      <c r="X47" s="2"/>
    </row>
    <row r="48" spans="1:24" ht="15.6" x14ac:dyDescent="0.3">
      <c r="A48" s="6"/>
      <c r="B48" s="6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2"/>
      <c r="Q48" s="2"/>
      <c r="R48" s="2"/>
      <c r="S48" s="2"/>
      <c r="T48" s="2"/>
      <c r="U48" s="2"/>
      <c r="V48" s="2"/>
      <c r="W48" s="2"/>
      <c r="X48" s="2"/>
    </row>
    <row r="49" spans="1:24" ht="15.6" x14ac:dyDescent="0.3">
      <c r="A49" s="6"/>
      <c r="B49" s="6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2"/>
      <c r="Q49" s="2"/>
      <c r="R49" s="2"/>
      <c r="S49" s="2"/>
      <c r="T49" s="2"/>
      <c r="U49" s="2"/>
      <c r="V49" s="2"/>
      <c r="W49" s="2"/>
      <c r="X49" s="2"/>
    </row>
    <row r="50" spans="1:24" ht="15.6" x14ac:dyDescent="0.3">
      <c r="A50" s="6"/>
      <c r="B50" s="6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2"/>
      <c r="Q50" s="2"/>
      <c r="R50" s="2"/>
      <c r="S50" s="2"/>
      <c r="T50" s="2"/>
      <c r="U50" s="2"/>
      <c r="V50" s="2"/>
      <c r="W50" s="2"/>
      <c r="X50" s="2"/>
    </row>
    <row r="51" spans="1:24" ht="15.6" x14ac:dyDescent="0.3">
      <c r="A51" s="6"/>
      <c r="B51" s="6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2"/>
      <c r="Q51" s="2"/>
      <c r="R51" s="2"/>
      <c r="S51" s="2"/>
      <c r="T51" s="2"/>
      <c r="U51" s="2"/>
      <c r="V51" s="2"/>
      <c r="W51" s="2"/>
      <c r="X51" s="2"/>
    </row>
    <row r="52" spans="1:24" ht="15.6" x14ac:dyDescent="0.3">
      <c r="A52" s="6"/>
      <c r="B52" s="6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2"/>
      <c r="Q52" s="2"/>
      <c r="R52" s="2"/>
      <c r="S52" s="2"/>
      <c r="T52" s="2"/>
      <c r="U52" s="2"/>
      <c r="V52" s="2"/>
      <c r="W52" s="2"/>
      <c r="X52" s="2"/>
    </row>
    <row r="53" spans="1:24" ht="15.6" x14ac:dyDescent="0.3">
      <c r="A53" s="6"/>
      <c r="B53" s="6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2"/>
      <c r="Q53" s="2"/>
      <c r="R53" s="2"/>
      <c r="S53" s="2"/>
      <c r="T53" s="2"/>
      <c r="U53" s="2"/>
      <c r="V53" s="2"/>
      <c r="W53" s="2"/>
      <c r="X53" s="2"/>
    </row>
    <row r="54" spans="1:24" ht="15.6" x14ac:dyDescent="0.3">
      <c r="A54" s="6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2"/>
      <c r="Q54" s="2"/>
      <c r="R54" s="2"/>
      <c r="S54" s="2"/>
      <c r="T54" s="2"/>
      <c r="U54" s="2"/>
      <c r="V54" s="2"/>
      <c r="W54" s="2"/>
      <c r="X54" s="2"/>
    </row>
    <row r="55" spans="1:24" ht="15.6" x14ac:dyDescent="0.3">
      <c r="A55" s="6"/>
      <c r="B55" s="6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2"/>
      <c r="Q55" s="2"/>
      <c r="R55" s="2"/>
      <c r="S55" s="2"/>
      <c r="T55" s="2"/>
      <c r="U55" s="2"/>
      <c r="V55" s="2"/>
      <c r="W55" s="2"/>
      <c r="X55" s="2"/>
    </row>
    <row r="56" spans="1:24" ht="15.6" x14ac:dyDescent="0.3">
      <c r="A56" s="6"/>
      <c r="B56" s="6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2"/>
      <c r="Q56" s="2"/>
      <c r="R56" s="2"/>
      <c r="S56" s="2"/>
      <c r="T56" s="2"/>
      <c r="U56" s="2"/>
      <c r="V56" s="2"/>
      <c r="W56" s="2"/>
      <c r="X56" s="2"/>
    </row>
    <row r="57" spans="1:24" ht="15.6" x14ac:dyDescent="0.3">
      <c r="A57" s="6"/>
      <c r="B57" s="6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2"/>
      <c r="Q57" s="2"/>
      <c r="R57" s="2"/>
      <c r="S57" s="2"/>
      <c r="T57" s="2"/>
      <c r="U57" s="2"/>
      <c r="V57" s="2"/>
      <c r="W57" s="2"/>
      <c r="X57" s="2"/>
    </row>
    <row r="58" spans="1:24" ht="15.6" x14ac:dyDescent="0.3">
      <c r="A58" s="6"/>
      <c r="B58" s="6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2"/>
      <c r="Q58" s="2"/>
      <c r="R58" s="2"/>
      <c r="S58" s="2"/>
      <c r="T58" s="2"/>
      <c r="U58" s="2"/>
      <c r="V58" s="2"/>
      <c r="W58" s="2"/>
      <c r="X58" s="2"/>
    </row>
    <row r="59" spans="1:24" ht="15.6" x14ac:dyDescent="0.3">
      <c r="A59" s="6"/>
      <c r="B59" s="6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2"/>
      <c r="Q59" s="2"/>
      <c r="R59" s="2"/>
      <c r="S59" s="2"/>
      <c r="T59" s="2"/>
      <c r="U59" s="2"/>
      <c r="V59" s="2"/>
      <c r="W59" s="2"/>
      <c r="X59" s="2"/>
    </row>
    <row r="60" spans="1:24" ht="15.6" x14ac:dyDescent="0.3">
      <c r="A60" s="6"/>
      <c r="B60" s="6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2"/>
      <c r="Q60" s="2"/>
      <c r="R60" s="2"/>
      <c r="S60" s="2"/>
      <c r="T60" s="2"/>
      <c r="U60" s="2"/>
      <c r="V60" s="2"/>
      <c r="W60" s="2"/>
      <c r="X60" s="2"/>
    </row>
    <row r="61" spans="1:24" ht="15.6" x14ac:dyDescent="0.3">
      <c r="A61" s="6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2"/>
      <c r="Q61" s="2"/>
      <c r="R61" s="2"/>
      <c r="S61" s="2"/>
      <c r="T61" s="2"/>
      <c r="U61" s="2"/>
      <c r="V61" s="2"/>
      <c r="W61" s="2"/>
      <c r="X61" s="2"/>
    </row>
    <row r="62" spans="1:24" ht="15.6" x14ac:dyDescent="0.3">
      <c r="A62" s="6"/>
      <c r="B62" s="6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2"/>
      <c r="Q62" s="2"/>
      <c r="R62" s="2"/>
      <c r="S62" s="2"/>
      <c r="T62" s="2"/>
      <c r="U62" s="2"/>
      <c r="V62" s="2"/>
      <c r="W62" s="2"/>
      <c r="X62" s="2"/>
    </row>
    <row r="63" spans="1:24" ht="15.6" x14ac:dyDescent="0.3">
      <c r="A63" s="6"/>
      <c r="B63" s="6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2"/>
      <c r="Q63" s="2"/>
      <c r="R63" s="2"/>
      <c r="S63" s="2"/>
      <c r="T63" s="2"/>
      <c r="U63" s="2"/>
      <c r="V63" s="2"/>
      <c r="W63" s="2"/>
      <c r="X63" s="2"/>
    </row>
    <row r="64" spans="1:24" ht="15.6" x14ac:dyDescent="0.3">
      <c r="A64" s="6"/>
      <c r="B64" s="6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2"/>
      <c r="Q64" s="2"/>
      <c r="R64" s="2"/>
      <c r="S64" s="2"/>
      <c r="T64" s="2"/>
      <c r="U64" s="2"/>
      <c r="V64" s="2"/>
      <c r="W64" s="2"/>
      <c r="X64" s="2"/>
    </row>
    <row r="65" spans="1:24" ht="15.6" x14ac:dyDescent="0.3">
      <c r="A65" s="6"/>
      <c r="B65" s="6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2"/>
      <c r="Q65" s="2"/>
      <c r="R65" s="2"/>
      <c r="S65" s="2"/>
      <c r="T65" s="2"/>
      <c r="U65" s="2"/>
      <c r="V65" s="2"/>
      <c r="W65" s="2"/>
      <c r="X65" s="2"/>
    </row>
    <row r="66" spans="1:24" ht="15.6" x14ac:dyDescent="0.3">
      <c r="A66" s="6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2"/>
      <c r="Q66" s="2"/>
      <c r="R66" s="2"/>
      <c r="S66" s="2"/>
      <c r="T66" s="2"/>
      <c r="U66" s="2"/>
      <c r="V66" s="2"/>
      <c r="W66" s="2"/>
      <c r="X66" s="2"/>
    </row>
    <row r="67" spans="1:24" ht="15.6" x14ac:dyDescent="0.3">
      <c r="A67" s="6"/>
      <c r="B67" s="6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2"/>
      <c r="Q67" s="2"/>
      <c r="R67" s="2"/>
      <c r="S67" s="2"/>
      <c r="T67" s="2"/>
      <c r="U67" s="2"/>
      <c r="V67" s="2"/>
      <c r="W67" s="2"/>
      <c r="X67" s="2"/>
    </row>
    <row r="68" spans="1:24" ht="15.6" x14ac:dyDescent="0.3">
      <c r="A68" s="6"/>
      <c r="B68" s="6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2"/>
      <c r="Q68" s="2"/>
      <c r="R68" s="2"/>
      <c r="S68" s="2"/>
      <c r="T68" s="2"/>
      <c r="U68" s="2"/>
      <c r="V68" s="2"/>
      <c r="W68" s="2"/>
      <c r="X68" s="2"/>
    </row>
    <row r="69" spans="1:24" ht="15.6" x14ac:dyDescent="0.3">
      <c r="A69" s="6"/>
      <c r="B69" s="6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2"/>
      <c r="Q69" s="2"/>
      <c r="R69" s="2"/>
      <c r="S69" s="2"/>
      <c r="T69" s="2"/>
      <c r="U69" s="2"/>
      <c r="V69" s="2"/>
      <c r="W69" s="2"/>
      <c r="X69" s="2"/>
    </row>
    <row r="70" spans="1:24" ht="15.6" x14ac:dyDescent="0.3">
      <c r="A70" s="6"/>
      <c r="B70" s="6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2"/>
      <c r="Q70" s="2"/>
      <c r="R70" s="2"/>
      <c r="S70" s="2"/>
      <c r="T70" s="2"/>
      <c r="U70" s="2"/>
      <c r="V70" s="2"/>
      <c r="W70" s="2"/>
      <c r="X70" s="2"/>
    </row>
    <row r="71" spans="1:24" ht="15.6" x14ac:dyDescent="0.3">
      <c r="A71" s="6"/>
      <c r="B71" s="6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2"/>
      <c r="Q71" s="2"/>
      <c r="R71" s="2"/>
      <c r="S71" s="2"/>
      <c r="T71" s="2"/>
      <c r="U71" s="2"/>
      <c r="V71" s="2"/>
      <c r="W71" s="2"/>
      <c r="X71" s="2"/>
    </row>
    <row r="72" spans="1:24" ht="15.6" x14ac:dyDescent="0.3">
      <c r="A72" s="6"/>
      <c r="B72" s="6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2"/>
      <c r="Q72" s="2"/>
      <c r="R72" s="2"/>
      <c r="S72" s="2"/>
      <c r="T72" s="2"/>
      <c r="U72" s="2"/>
      <c r="V72" s="2"/>
      <c r="W72" s="2"/>
      <c r="X72" s="2"/>
    </row>
    <row r="73" spans="1:24" ht="15.6" x14ac:dyDescent="0.3">
      <c r="A73" s="6"/>
      <c r="B73" s="6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2"/>
      <c r="Q73" s="2"/>
      <c r="R73" s="2"/>
      <c r="S73" s="2"/>
      <c r="T73" s="2"/>
      <c r="U73" s="2"/>
      <c r="V73" s="2"/>
      <c r="W73" s="2"/>
      <c r="X73" s="2"/>
    </row>
    <row r="74" spans="1:24" ht="15.6" x14ac:dyDescent="0.3">
      <c r="A74" s="6"/>
      <c r="B74" s="6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2"/>
      <c r="Q74" s="2"/>
      <c r="R74" s="2"/>
      <c r="S74" s="2"/>
      <c r="T74" s="2"/>
      <c r="U74" s="2"/>
      <c r="V74" s="2"/>
      <c r="W74" s="2"/>
      <c r="X74" s="2"/>
    </row>
    <row r="75" spans="1:24" ht="15.6" x14ac:dyDescent="0.3">
      <c r="A75" s="6"/>
      <c r="B75" s="6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2"/>
      <c r="Q75" s="2"/>
      <c r="R75" s="2"/>
      <c r="S75" s="2"/>
      <c r="T75" s="2"/>
      <c r="U75" s="2"/>
      <c r="V75" s="2"/>
      <c r="W75" s="2"/>
      <c r="X75" s="2"/>
    </row>
    <row r="76" spans="1:24" ht="15.6" x14ac:dyDescent="0.3">
      <c r="A76" s="6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2"/>
      <c r="Q76" s="2"/>
      <c r="R76" s="2"/>
      <c r="S76" s="2"/>
      <c r="T76" s="2"/>
      <c r="U76" s="2"/>
      <c r="V76" s="2"/>
      <c r="W76" s="2"/>
      <c r="X76" s="2"/>
    </row>
    <row r="77" spans="1:24" ht="15.6" x14ac:dyDescent="0.3">
      <c r="A77" s="6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2"/>
      <c r="Q77" s="2"/>
      <c r="R77" s="2"/>
      <c r="S77" s="2"/>
      <c r="T77" s="2"/>
      <c r="U77" s="2"/>
      <c r="V77" s="2"/>
      <c r="W77" s="2"/>
      <c r="X77" s="2"/>
    </row>
    <row r="78" spans="1:24" ht="15.6" x14ac:dyDescent="0.3">
      <c r="A78" s="6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2"/>
      <c r="Q78" s="2"/>
      <c r="R78" s="2"/>
      <c r="S78" s="2"/>
      <c r="T78" s="2"/>
      <c r="U78" s="2"/>
      <c r="V78" s="2"/>
      <c r="W78" s="2"/>
      <c r="X78" s="2"/>
    </row>
    <row r="79" spans="1:24" ht="15.6" x14ac:dyDescent="0.3">
      <c r="A79" s="6"/>
      <c r="B79" s="6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2"/>
      <c r="Q79" s="2"/>
      <c r="R79" s="2"/>
      <c r="S79" s="2"/>
      <c r="T79" s="2"/>
      <c r="U79" s="2"/>
      <c r="V79" s="2"/>
      <c r="W79" s="2"/>
      <c r="X79" s="2"/>
    </row>
    <row r="80" spans="1:24" ht="15.6" x14ac:dyDescent="0.3">
      <c r="A80" s="6"/>
      <c r="B80" s="6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2"/>
      <c r="Q80" s="2"/>
      <c r="R80" s="2"/>
      <c r="S80" s="2"/>
      <c r="T80" s="2"/>
      <c r="U80" s="2"/>
      <c r="V80" s="2"/>
      <c r="W80" s="2"/>
      <c r="X80" s="2"/>
    </row>
    <row r="81" spans="1:24" ht="15.6" x14ac:dyDescent="0.3">
      <c r="A81" s="6"/>
      <c r="B81" s="6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2"/>
      <c r="Q81" s="2"/>
      <c r="R81" s="2"/>
      <c r="S81" s="2"/>
      <c r="T81" s="2"/>
      <c r="U81" s="2"/>
      <c r="V81" s="2"/>
      <c r="W81" s="2"/>
      <c r="X81" s="2"/>
    </row>
    <row r="82" spans="1:24" ht="15.6" x14ac:dyDescent="0.3">
      <c r="A82" s="6"/>
      <c r="B82" s="6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2"/>
      <c r="Q82" s="2"/>
      <c r="R82" s="2"/>
      <c r="S82" s="2"/>
      <c r="T82" s="2"/>
      <c r="U82" s="2"/>
      <c r="V82" s="2"/>
      <c r="W82" s="2"/>
      <c r="X82" s="2"/>
    </row>
    <row r="83" spans="1:24" ht="15.6" x14ac:dyDescent="0.3">
      <c r="A83" s="6"/>
      <c r="B83" s="6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2"/>
      <c r="Q83" s="2"/>
      <c r="R83" s="2"/>
      <c r="S83" s="2"/>
      <c r="T83" s="2"/>
      <c r="U83" s="2"/>
      <c r="V83" s="2"/>
      <c r="W83" s="2"/>
      <c r="X83" s="2"/>
    </row>
    <row r="84" spans="1:24" ht="15.6" x14ac:dyDescent="0.3">
      <c r="A84" s="6"/>
      <c r="B84" s="6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2"/>
      <c r="Q84" s="2"/>
      <c r="R84" s="2"/>
      <c r="S84" s="2"/>
      <c r="T84" s="2"/>
      <c r="U84" s="2"/>
      <c r="V84" s="2"/>
      <c r="W84" s="2"/>
      <c r="X84" s="2"/>
    </row>
    <row r="85" spans="1:24" ht="15.6" x14ac:dyDescent="0.3">
      <c r="A85" s="6"/>
      <c r="B85" s="6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2"/>
      <c r="Q85" s="2"/>
      <c r="R85" s="2"/>
      <c r="S85" s="2"/>
      <c r="T85" s="2"/>
      <c r="U85" s="2"/>
      <c r="V85" s="2"/>
      <c r="W85" s="2"/>
      <c r="X85" s="2"/>
    </row>
    <row r="86" spans="1:24" ht="15.6" x14ac:dyDescent="0.3">
      <c r="A86" s="6"/>
      <c r="B86" s="6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2"/>
      <c r="Q86" s="2"/>
      <c r="R86" s="2"/>
      <c r="S86" s="2"/>
      <c r="T86" s="2"/>
      <c r="U86" s="2"/>
      <c r="V86" s="2"/>
      <c r="W86" s="2"/>
      <c r="X86" s="2"/>
    </row>
    <row r="87" spans="1:24" ht="15.6" x14ac:dyDescent="0.3">
      <c r="A87" s="6"/>
      <c r="B87" s="6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2"/>
      <c r="Q87" s="2"/>
      <c r="R87" s="2"/>
      <c r="S87" s="2"/>
      <c r="T87" s="2"/>
      <c r="U87" s="2"/>
      <c r="V87" s="2"/>
      <c r="W87" s="2"/>
      <c r="X87" s="2"/>
    </row>
    <row r="88" spans="1:24" ht="15.6" x14ac:dyDescent="0.3">
      <c r="A88" s="6"/>
      <c r="B88" s="6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2"/>
      <c r="Q88" s="2"/>
      <c r="R88" s="2"/>
      <c r="S88" s="2"/>
      <c r="T88" s="2"/>
      <c r="U88" s="2"/>
      <c r="V88" s="2"/>
      <c r="W88" s="2"/>
      <c r="X88" s="2"/>
    </row>
    <row r="89" spans="1:24" ht="15.6" x14ac:dyDescent="0.3">
      <c r="A89" s="6"/>
      <c r="B89" s="6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2"/>
      <c r="Q89" s="2"/>
      <c r="R89" s="2"/>
      <c r="S89" s="2"/>
      <c r="T89" s="2"/>
      <c r="U89" s="2"/>
      <c r="V89" s="2"/>
      <c r="W89" s="2"/>
      <c r="X89" s="2"/>
    </row>
    <row r="90" spans="1:24" ht="15.6" x14ac:dyDescent="0.3">
      <c r="A90" s="6"/>
      <c r="B90" s="6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2"/>
      <c r="Q90" s="2"/>
      <c r="R90" s="2"/>
      <c r="S90" s="2"/>
      <c r="T90" s="2"/>
      <c r="U90" s="2"/>
      <c r="V90" s="2"/>
      <c r="W90" s="2"/>
      <c r="X90" s="2"/>
    </row>
    <row r="91" spans="1:24" ht="15.6" x14ac:dyDescent="0.3">
      <c r="A91" s="6"/>
      <c r="B91" s="6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2"/>
      <c r="Q91" s="2"/>
      <c r="R91" s="2"/>
      <c r="S91" s="2"/>
      <c r="T91" s="2"/>
      <c r="U91" s="2"/>
      <c r="V91" s="2"/>
      <c r="W91" s="2"/>
      <c r="X91" s="2"/>
    </row>
    <row r="92" spans="1:24" ht="15.6" x14ac:dyDescent="0.3">
      <c r="A92" s="6"/>
      <c r="B92" s="6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2"/>
      <c r="Q92" s="2"/>
      <c r="R92" s="2"/>
      <c r="S92" s="2"/>
      <c r="T92" s="2"/>
      <c r="U92" s="2"/>
      <c r="V92" s="2"/>
      <c r="W92" s="2"/>
      <c r="X92" s="2"/>
    </row>
    <row r="93" spans="1:24" ht="15.6" x14ac:dyDescent="0.3">
      <c r="A93" s="6"/>
      <c r="B93" s="6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2"/>
      <c r="Q93" s="2"/>
      <c r="R93" s="2"/>
      <c r="S93" s="2"/>
      <c r="T93" s="2"/>
      <c r="U93" s="2"/>
      <c r="V93" s="2"/>
      <c r="W93" s="2"/>
      <c r="X93" s="2"/>
    </row>
    <row r="94" spans="1:24" ht="15.6" x14ac:dyDescent="0.3">
      <c r="A94" s="6"/>
      <c r="B94" s="6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2"/>
      <c r="Q94" s="2"/>
      <c r="R94" s="2"/>
      <c r="S94" s="2"/>
      <c r="T94" s="2"/>
      <c r="U94" s="2"/>
      <c r="V94" s="2"/>
      <c r="W94" s="2"/>
      <c r="X94" s="2"/>
    </row>
    <row r="95" spans="1:24" ht="15.6" x14ac:dyDescent="0.3">
      <c r="A95" s="6"/>
      <c r="B95" s="6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2"/>
      <c r="Q95" s="2"/>
      <c r="R95" s="2"/>
      <c r="S95" s="2"/>
      <c r="T95" s="2"/>
      <c r="U95" s="2"/>
      <c r="V95" s="2"/>
      <c r="W95" s="2"/>
      <c r="X95" s="2"/>
    </row>
    <row r="96" spans="1:24" ht="15.6" x14ac:dyDescent="0.3">
      <c r="A96" s="6"/>
      <c r="B96" s="6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2"/>
      <c r="Q96" s="2"/>
      <c r="R96" s="2"/>
      <c r="S96" s="2"/>
      <c r="T96" s="2"/>
      <c r="U96" s="2"/>
      <c r="V96" s="2"/>
      <c r="W96" s="2"/>
      <c r="X96" s="2"/>
    </row>
    <row r="97" spans="1:24" ht="15.6" x14ac:dyDescent="0.3">
      <c r="A97" s="6"/>
      <c r="B97" s="6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2"/>
      <c r="Q97" s="2"/>
      <c r="R97" s="2"/>
      <c r="S97" s="2"/>
      <c r="T97" s="2"/>
      <c r="U97" s="2"/>
      <c r="V97" s="2"/>
      <c r="W97" s="2"/>
      <c r="X97" s="2"/>
    </row>
    <row r="98" spans="1:24" ht="15.6" x14ac:dyDescent="0.3">
      <c r="A98" s="6"/>
      <c r="B98" s="6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2"/>
      <c r="Q98" s="2"/>
      <c r="R98" s="2"/>
      <c r="S98" s="2"/>
      <c r="T98" s="2"/>
      <c r="U98" s="2"/>
      <c r="V98" s="2"/>
      <c r="W98" s="2"/>
      <c r="X98" s="2"/>
    </row>
    <row r="99" spans="1:24" ht="15.6" x14ac:dyDescent="0.3">
      <c r="A99" s="6"/>
      <c r="B99" s="6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2"/>
      <c r="Q99" s="2"/>
      <c r="R99" s="2"/>
      <c r="S99" s="2"/>
      <c r="T99" s="2"/>
      <c r="U99" s="2"/>
      <c r="V99" s="2"/>
      <c r="W99" s="2"/>
      <c r="X99" s="2"/>
    </row>
    <row r="100" spans="1:24" x14ac:dyDescent="0.3">
      <c r="A100" s="8"/>
      <c r="B100" s="8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</row>
    <row r="101" spans="1:24" x14ac:dyDescent="0.3">
      <c r="A101" s="8"/>
      <c r="B101" s="8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 spans="1:24" x14ac:dyDescent="0.3">
      <c r="A102" s="8"/>
      <c r="B102" s="8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 spans="1:24" x14ac:dyDescent="0.3">
      <c r="A103" s="8"/>
      <c r="B103" s="8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 spans="1:24" x14ac:dyDescent="0.3">
      <c r="A104" s="8"/>
      <c r="B104" s="8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 spans="1:24" x14ac:dyDescent="0.3">
      <c r="A105" s="8"/>
      <c r="B105" s="8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 spans="1:24" x14ac:dyDescent="0.3">
      <c r="A106" s="8"/>
      <c r="B106" s="8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 spans="1:24" x14ac:dyDescent="0.3">
      <c r="A107" s="8"/>
      <c r="B107" s="8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 spans="1:24" x14ac:dyDescent="0.3">
      <c r="A108" s="8"/>
      <c r="B108" s="8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 spans="1:24" x14ac:dyDescent="0.3">
      <c r="A109" s="8"/>
      <c r="B109" s="8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 spans="1:24" x14ac:dyDescent="0.3">
      <c r="A110" s="8"/>
      <c r="B110" s="8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 spans="1:24" x14ac:dyDescent="0.3">
      <c r="A111" s="8"/>
      <c r="B111" s="8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 spans="1:24" x14ac:dyDescent="0.3">
      <c r="A112" s="8"/>
      <c r="B112" s="8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 spans="1:15" x14ac:dyDescent="0.3">
      <c r="A113" s="8"/>
      <c r="B113" s="8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 spans="1:15" x14ac:dyDescent="0.3">
      <c r="A114" s="8"/>
      <c r="B114" s="8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 spans="1:15" x14ac:dyDescent="0.3">
      <c r="A115" s="8"/>
      <c r="B115" s="8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 spans="1:15" x14ac:dyDescent="0.3">
      <c r="A116" s="8"/>
      <c r="B116" s="8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</row>
    <row r="117" spans="1:15" x14ac:dyDescent="0.3">
      <c r="A117" s="8"/>
      <c r="B117" s="8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048512" spans="1:24" x14ac:dyDescent="0.3">
      <c r="A1048512" s="2"/>
      <c r="B1048512" s="2"/>
      <c r="D1048512" s="5"/>
      <c r="P1048512" s="2"/>
      <c r="Q1048512" s="2"/>
      <c r="R1048512" s="2"/>
      <c r="S1048512" s="2"/>
      <c r="T1048512" s="2"/>
      <c r="U1048512" s="2"/>
      <c r="V1048512" s="2"/>
      <c r="W1048512" s="2"/>
      <c r="X1048512" s="2"/>
    </row>
  </sheetData>
  <mergeCells count="19">
    <mergeCell ref="A1:O1"/>
    <mergeCell ref="A5:A6"/>
    <mergeCell ref="C5:C6"/>
    <mergeCell ref="I5:I6"/>
    <mergeCell ref="J5:J6"/>
    <mergeCell ref="K5:M5"/>
    <mergeCell ref="N5:N6"/>
    <mergeCell ref="B5:B6"/>
    <mergeCell ref="E5:E6"/>
    <mergeCell ref="O5:O6"/>
    <mergeCell ref="F5:H5"/>
    <mergeCell ref="C3:O4"/>
    <mergeCell ref="A2:D2"/>
    <mergeCell ref="E2:O2"/>
    <mergeCell ref="A14:H14"/>
    <mergeCell ref="A13:O13"/>
    <mergeCell ref="A11:N11"/>
    <mergeCell ref="A3:B4"/>
    <mergeCell ref="D5:D6"/>
  </mergeCells>
  <conditionalFormatting sqref="M7:M10">
    <cfRule type="cellIs" dxfId="2" priority="4" stopIfTrue="1" operator="greaterThanOrEqual">
      <formula>0.33</formula>
    </cfRule>
    <cfRule type="cellIs" dxfId="1" priority="5" stopIfTrue="1" operator="greaterThanOrEqual">
      <formula>0.33</formula>
    </cfRule>
    <cfRule type="cellIs" dxfId="0" priority="6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закупка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405-3</cp:lastModifiedBy>
  <cp:lastPrinted>2026-04-28T14:35:41Z</cp:lastPrinted>
  <dcterms:created xsi:type="dcterms:W3CDTF">2022-04-11T10:29:27Z</dcterms:created>
  <dcterms:modified xsi:type="dcterms:W3CDTF">2026-07-02T10:35:51Z</dcterms:modified>
</cp:coreProperties>
</file>