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Кор\Коренькова\Сантехника магазин\"/>
    </mc:Choice>
  </mc:AlternateContent>
  <xr:revisionPtr revIDLastSave="0" documentId="13_ncr:1_{0670D886-0115-4B6C-BF32-06F9603940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РАЗЕ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20" i="1"/>
  <c r="J19" i="1"/>
  <c r="M19" i="1" s="1"/>
  <c r="J20" i="1"/>
  <c r="M20" i="1" s="1"/>
  <c r="G19" i="1"/>
  <c r="G20" i="1"/>
  <c r="K15" i="1"/>
  <c r="K16" i="1"/>
  <c r="K17" i="1"/>
  <c r="K18" i="1"/>
  <c r="K21" i="1"/>
  <c r="J15" i="1"/>
  <c r="M15" i="1" s="1"/>
  <c r="J16" i="1"/>
  <c r="M16" i="1" s="1"/>
  <c r="J17" i="1"/>
  <c r="M17" i="1" s="1"/>
  <c r="J18" i="1"/>
  <c r="M18" i="1" s="1"/>
  <c r="J21" i="1"/>
  <c r="M21" i="1" s="1"/>
  <c r="G15" i="1"/>
  <c r="G16" i="1"/>
  <c r="G17" i="1"/>
  <c r="G18" i="1"/>
  <c r="G21" i="1"/>
  <c r="G22" i="1"/>
  <c r="K22" i="1"/>
  <c r="J22" i="1"/>
  <c r="M22" i="1" s="1"/>
  <c r="K14" i="1"/>
  <c r="J14" i="1"/>
  <c r="M14" i="1" s="1"/>
  <c r="G14" i="1"/>
  <c r="K13" i="1"/>
  <c r="J13" i="1"/>
  <c r="M13" i="1" s="1"/>
  <c r="G13" i="1"/>
  <c r="K12" i="1"/>
  <c r="J12" i="1"/>
  <c r="G12" i="1"/>
  <c r="K11" i="1"/>
  <c r="J11" i="1"/>
  <c r="M11" i="1" s="1"/>
  <c r="G11" i="1"/>
  <c r="K10" i="1"/>
  <c r="J10" i="1"/>
  <c r="M10" i="1" s="1"/>
  <c r="G10" i="1"/>
  <c r="K9" i="1"/>
  <c r="J9" i="1"/>
  <c r="M9" i="1" s="1"/>
  <c r="G9" i="1"/>
  <c r="K8" i="1"/>
  <c r="J8" i="1"/>
  <c r="M8" i="1" s="1"/>
  <c r="G8" i="1"/>
  <c r="L20" i="1" l="1"/>
  <c r="L19" i="1"/>
  <c r="L21" i="1"/>
  <c r="L18" i="1"/>
  <c r="L17" i="1"/>
  <c r="L16" i="1"/>
  <c r="L15" i="1"/>
  <c r="L8" i="1"/>
  <c r="L10" i="1"/>
  <c r="L14" i="1"/>
  <c r="L11" i="1"/>
  <c r="L9" i="1"/>
  <c r="L13" i="1"/>
  <c r="L22" i="1"/>
  <c r="L12" i="1"/>
  <c r="M12" i="1"/>
  <c r="M24" i="1" l="1"/>
</calcChain>
</file>

<file path=xl/sharedStrings.xml><?xml version="1.0" encoding="utf-8"?>
<sst xmlns="http://schemas.openxmlformats.org/spreadsheetml/2006/main" count="55" uniqueCount="39">
  <si>
    <t>ПРИЛОЖЕНИЕ№2</t>
  </si>
  <si>
    <t>№ п/п</t>
  </si>
  <si>
    <t>Наименование товара (работы, услуги)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</si>
  <si>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</si>
  <si>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</si>
  <si>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</si>
  <si>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</si>
  <si>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</si>
  <si>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</si>
  <si>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</si>
  <si>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</si>
  <si>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</si>
  <si>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</si>
  <si>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</si>
  <si>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</si>
  <si>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</si>
  <si>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</si>
  <si>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>шт</t>
  </si>
  <si>
    <t xml:space="preserve">Начальная (максимальная) цена контракта </t>
  </si>
  <si>
    <t>Обоснование начальной (максимальной) цены контракта (далее - НМЦК) произведено в соответствии с положениями статьи 22 Закона, в соответствии с приказом Министерства экономического 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методом сопоставимых рыночных цен (анализа рынка).
В расчёте использовались данные, предоставленные Поставщиками по предмету закупки. 
Валюта, используемая для формирования цены контракта и расчетов с поставщиком - рубль Российской Федерации.</t>
  </si>
  <si>
    <t>Смеситель водоразборный тип 1</t>
  </si>
  <si>
    <t>Смеситель водоразборный тип 2</t>
  </si>
  <si>
    <t>Смеситель водоразборный тип 3</t>
  </si>
  <si>
    <t>Смеситель водоразборный тип 4</t>
  </si>
  <si>
    <t>Кран-букса керамическая тип 1</t>
  </si>
  <si>
    <t>Подводка гибкая тип 1</t>
  </si>
  <si>
    <t>Подводка гибкая тип 2</t>
  </si>
  <si>
    <t>Подводка гибкая тип 3</t>
  </si>
  <si>
    <t>Сифон сантехнический тип 1</t>
  </si>
  <si>
    <t>Сифон сантехнический тип 2</t>
  </si>
  <si>
    <t>Кран общепромышленного назначения тип 2</t>
  </si>
  <si>
    <t>Арматура для смывного бачка тип 1</t>
  </si>
  <si>
    <t>Лейка для душа тип 1</t>
  </si>
  <si>
    <t>ОБОСНОВАНИЕНАЧАЛЬНОЙ (МАКСИМАЛЬНОЙ) ЦЕНЫ НА ПОСТАВКУ САНТЕХНИЧЕСКИХ ТОВАРОВ</t>
  </si>
  <si>
    <t>ИКЗ: 262782700155778430100100020000000244</t>
  </si>
  <si>
    <t>ИЦИ №1, Вх.№245 от 29.06.26</t>
  </si>
  <si>
    <t>ИЦИ №2, Вх.№247 от 29.06.26</t>
  </si>
  <si>
    <t>ИЦИ №3, Вх.№246 от 29.06.26</t>
  </si>
  <si>
    <r>
      <t xml:space="preserve">Согласно проведенному расчету - начальная (максимаьная) цена составляет 64 526,50 рублей. В связи с наполненностю рынка сантехническими товарами и с  целью экономии бюджетных средств начальная (максимальная) цена договора определена Заказчиком по минимальному коммерческому предложению и </t>
    </r>
    <r>
      <rPr>
        <b/>
        <sz val="11"/>
        <color theme="1"/>
        <rFont val="Times New Roman"/>
        <family val="1"/>
        <charset val="204"/>
      </rPr>
      <t>составляет 60 620 (шестьдесят тысяч шестьсот двадцать) рублей 35 копеек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</si>
</sst>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\ ##0.00_р_."/>
  </numFmts>
  <fonts count="18" x14ac:knownFonts="1">
    <font>
      <sz val="11"/>
      <color theme="1"/>
      <name val="Calibri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 style="medium">
        <color rgb="FF7F7F7F"/>
      </bottom>
      <diagonal/>
    </border>
    <border>
      <left style="medium">
        <color rgb="FF7F7F7F"/>
      </left>
      <right style="medium">
        <color rgb="FF7F7F7F"/>
      </right>
      <top/>
      <bottom style="medium">
        <color rgb="FF7F7F7F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7" fillId="0" borderId="8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164" fontId="11" fillId="3" borderId="8" xfId="0" applyNumberFormat="1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164" fontId="1" fillId="2" borderId="5" xfId="0" applyNumberFormat="1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164" fontId="12" fillId="3" borderId="8" xfId="0" applyNumberFormat="1" applyFont="1" applyFill="1" applyBorder="1" applyAlignment="1">
      <alignment horizontal="center" vertical="center" wrapText="1"/>
    </xf>
    <xf numFmtId="10" fontId="12" fillId="3" borderId="8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561975</xdr:colOff>
      <xdr:row>5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4886325" y="27717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5</xdr:row>
      <xdr:rowOff>133350</xdr:rowOff>
    </xdr:from>
    <xdr:to>
      <xdr:col>12</xdr:col>
      <xdr:colOff>1057275</xdr:colOff>
      <xdr:row>5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9239250" y="2552700"/>
          <a:ext cx="9906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504825</xdr:rowOff>
    </xdr:from>
    <xdr:to>
      <xdr:col>10</xdr:col>
      <xdr:colOff>876300</xdr:colOff>
      <xdr:row>5</xdr:row>
      <xdr:rowOff>933450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562850" y="2924175"/>
          <a:ext cx="8477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57150</xdr:colOff>
      <xdr:row>5</xdr:row>
      <xdr:rowOff>533400</xdr:rowOff>
    </xdr:from>
    <xdr:to>
      <xdr:col>11</xdr:col>
      <xdr:colOff>695325</xdr:colOff>
      <xdr:row>5</xdr:row>
      <xdr:rowOff>857250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8477250" y="29527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28575</xdr:rowOff>
    </xdr:from>
    <xdr:to>
      <xdr:col>9</xdr:col>
      <xdr:colOff>523875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7058025" y="36957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4</xdr:row>
      <xdr:rowOff>238125</xdr:rowOff>
    </xdr:from>
    <xdr:to>
      <xdr:col>12</xdr:col>
      <xdr:colOff>647700</xdr:colOff>
      <xdr:row>4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>
        <a:xfrm>
          <a:off x="9220200" y="18669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23</xdr:row>
      <xdr:rowOff>19050</xdr:rowOff>
    </xdr:from>
    <xdr:to>
      <xdr:col>11</xdr:col>
      <xdr:colOff>647700</xdr:colOff>
      <xdr:row>23</xdr:row>
      <xdr:rowOff>323850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>
        <a:xfrm>
          <a:off x="8515350" y="20440650"/>
          <a:ext cx="5524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38"/>
  <sheetViews>
    <sheetView tabSelected="1" topLeftCell="A5" workbookViewId="0">
      <selection activeCell="R8" sqref="R8"/>
    </sheetView>
  </sheetViews>
  <sheetFormatPr defaultColWidth="9" defaultRowHeight="15" x14ac:dyDescent="0.25"/>
  <cols>
    <col min="1" max="1" width="4.28515625" customWidth="1"/>
    <col min="2" max="2" width="27.28515625" customWidth="1"/>
    <col min="3" max="3" width="6.140625" style="1" customWidth="1"/>
    <col min="4" max="4" width="9.85546875" customWidth="1"/>
    <col min="5" max="5" width="10.28515625" customWidth="1"/>
    <col min="6" max="6" width="11" customWidth="1"/>
    <col min="7" max="7" width="13.28515625" customWidth="1"/>
    <col min="8" max="8" width="8.42578125" customWidth="1"/>
    <col min="9" max="9" width="8.7109375" customWidth="1"/>
    <col min="10" max="10" width="11" customWidth="1"/>
    <col min="11" max="11" width="13.28515625" customWidth="1"/>
    <col min="12" max="12" width="11.28515625" customWidth="1"/>
    <col min="13" max="13" width="16.28515625" customWidth="1"/>
  </cols>
  <sheetData>
    <row r="1" spans="1:13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 ht="15.75" customHeight="1" x14ac:dyDescent="0.25">
      <c r="A2" s="42" t="s">
        <v>33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x14ac:dyDescent="0.25">
      <c r="A3" s="44" t="s">
        <v>34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ht="68.25" customHeight="1" x14ac:dyDescent="0.25">
      <c r="A4" s="45" t="s">
        <v>19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5" spans="1:13" ht="53.25" customHeight="1" x14ac:dyDescent="0.25">
      <c r="A5" s="34" t="s">
        <v>1</v>
      </c>
      <c r="B5" s="36" t="s">
        <v>2</v>
      </c>
      <c r="C5" s="38" t="s">
        <v>3</v>
      </c>
      <c r="D5" s="46" t="s">
        <v>4</v>
      </c>
      <c r="E5" s="47"/>
      <c r="F5" s="47"/>
      <c r="G5" s="48"/>
      <c r="H5" s="36" t="s">
        <v>5</v>
      </c>
      <c r="I5" s="36" t="s">
        <v>6</v>
      </c>
      <c r="J5" s="49" t="s">
        <v>7</v>
      </c>
      <c r="K5" s="49"/>
      <c r="L5" s="49"/>
      <c r="M5" s="13" t="s">
        <v>8</v>
      </c>
    </row>
    <row r="6" spans="1:13" ht="98.25" customHeight="1" x14ac:dyDescent="0.25">
      <c r="A6" s="35"/>
      <c r="B6" s="37"/>
      <c r="C6" s="39"/>
      <c r="D6" s="31" t="s">
        <v>35</v>
      </c>
      <c r="E6" s="31" t="s">
        <v>36</v>
      </c>
      <c r="F6" s="31" t="s">
        <v>37</v>
      </c>
      <c r="G6" s="2"/>
      <c r="H6" s="40"/>
      <c r="I6" s="40"/>
      <c r="J6" s="14" t="s">
        <v>9</v>
      </c>
      <c r="K6" s="15" t="s">
        <v>10</v>
      </c>
      <c r="L6" s="15" t="s">
        <v>11</v>
      </c>
      <c r="M6" s="16"/>
    </row>
    <row r="7" spans="1:13" ht="23.25" customHeight="1" thickBot="1" x14ac:dyDescent="0.3">
      <c r="A7" s="3" t="s">
        <v>12</v>
      </c>
      <c r="B7" s="4">
        <v>1</v>
      </c>
      <c r="C7" s="4">
        <v>2</v>
      </c>
      <c r="D7" s="4">
        <v>3</v>
      </c>
      <c r="E7" s="4">
        <v>4</v>
      </c>
      <c r="F7" s="4">
        <v>5</v>
      </c>
      <c r="G7" s="4" t="s">
        <v>13</v>
      </c>
      <c r="H7" s="3">
        <v>7</v>
      </c>
      <c r="I7" s="4" t="s">
        <v>14</v>
      </c>
      <c r="J7" s="17" t="s">
        <v>15</v>
      </c>
      <c r="K7" s="17">
        <v>10</v>
      </c>
      <c r="L7" s="17">
        <v>11</v>
      </c>
      <c r="M7" s="4" t="s">
        <v>16</v>
      </c>
    </row>
    <row r="8" spans="1:13" ht="19.5" customHeight="1" thickBot="1" x14ac:dyDescent="0.3">
      <c r="A8" s="5">
        <v>1</v>
      </c>
      <c r="B8" s="6" t="s">
        <v>20</v>
      </c>
      <c r="C8" s="6" t="s">
        <v>17</v>
      </c>
      <c r="D8" s="28">
        <v>821.91</v>
      </c>
      <c r="E8" s="27">
        <v>900</v>
      </c>
      <c r="F8" s="6">
        <v>950.6</v>
      </c>
      <c r="G8" s="7">
        <f t="shared" ref="G8" si="0">D8+E8+F8</f>
        <v>2672.5099999999998</v>
      </c>
      <c r="H8" s="28">
        <v>13</v>
      </c>
      <c r="I8" s="18">
        <v>3</v>
      </c>
      <c r="J8" s="19">
        <f t="shared" ref="J8" si="1">ROUND(AVERAGE(D8:F8),2)</f>
        <v>890.84</v>
      </c>
      <c r="K8" s="19">
        <f t="shared" ref="K8" si="2">STDEV(D8:F8)</f>
        <v>64.832507535443497</v>
      </c>
      <c r="L8" s="20">
        <f t="shared" ref="L8" si="3">K8/J8</f>
        <v>7.2776825844644941E-2</v>
      </c>
      <c r="M8" s="21">
        <f t="shared" ref="M8" si="4">H8*J8</f>
        <v>11580.92</v>
      </c>
    </row>
    <row r="9" spans="1:13" ht="18.75" customHeight="1" thickBot="1" x14ac:dyDescent="0.3">
      <c r="A9" s="5">
        <v>2</v>
      </c>
      <c r="B9" s="6" t="s">
        <v>21</v>
      </c>
      <c r="C9" s="6" t="s">
        <v>17</v>
      </c>
      <c r="D9" s="29">
        <v>564.25</v>
      </c>
      <c r="E9" s="27">
        <v>600</v>
      </c>
      <c r="F9" s="6">
        <v>650.20000000000005</v>
      </c>
      <c r="G9" s="7">
        <f t="shared" ref="G9:G22" si="5">D9+E9+F9</f>
        <v>1814.45</v>
      </c>
      <c r="H9" s="29">
        <v>19</v>
      </c>
      <c r="I9" s="18">
        <v>3</v>
      </c>
      <c r="J9" s="19">
        <f t="shared" ref="J9:J22" si="6">ROUND(AVERAGE(D9:F9),2)</f>
        <v>604.82000000000005</v>
      </c>
      <c r="K9" s="19">
        <f t="shared" ref="K9:K22" si="7">STDEV(D9:F9)</f>
        <v>43.17697109957269</v>
      </c>
      <c r="L9" s="20">
        <f t="shared" ref="L9:L22" si="8">K9/J9</f>
        <v>7.1388133824233133E-2</v>
      </c>
      <c r="M9" s="21">
        <f t="shared" ref="M9:M22" si="9">H9*J9</f>
        <v>11491.580000000002</v>
      </c>
    </row>
    <row r="10" spans="1:13" ht="21" customHeight="1" thickBot="1" x14ac:dyDescent="0.3">
      <c r="A10" s="5">
        <v>3</v>
      </c>
      <c r="B10" s="6" t="s">
        <v>22</v>
      </c>
      <c r="C10" s="6" t="s">
        <v>17</v>
      </c>
      <c r="D10" s="29">
        <v>1128.5</v>
      </c>
      <c r="E10" s="27">
        <v>1200</v>
      </c>
      <c r="F10" s="6">
        <v>1248</v>
      </c>
      <c r="G10" s="7">
        <f t="shared" si="5"/>
        <v>3576.5</v>
      </c>
      <c r="H10" s="29">
        <v>9</v>
      </c>
      <c r="I10" s="18">
        <v>3</v>
      </c>
      <c r="J10" s="19">
        <f t="shared" si="6"/>
        <v>1192.17</v>
      </c>
      <c r="K10" s="19">
        <f t="shared" si="7"/>
        <v>60.133878415859165</v>
      </c>
      <c r="L10" s="20">
        <f t="shared" si="8"/>
        <v>5.0440690854374089E-2</v>
      </c>
      <c r="M10" s="21">
        <f t="shared" si="9"/>
        <v>10729.53</v>
      </c>
    </row>
    <row r="11" spans="1:13" ht="21" customHeight="1" thickBot="1" x14ac:dyDescent="0.3">
      <c r="A11" s="5">
        <v>4</v>
      </c>
      <c r="B11" s="6" t="s">
        <v>23</v>
      </c>
      <c r="C11" s="6" t="s">
        <v>17</v>
      </c>
      <c r="D11" s="29">
        <v>1351</v>
      </c>
      <c r="E11" s="27">
        <v>1400</v>
      </c>
      <c r="F11" s="6">
        <v>1456</v>
      </c>
      <c r="G11" s="7">
        <f t="shared" si="5"/>
        <v>4207</v>
      </c>
      <c r="H11" s="29">
        <v>5</v>
      </c>
      <c r="I11" s="18">
        <v>3</v>
      </c>
      <c r="J11" s="19">
        <f t="shared" si="6"/>
        <v>1402.33</v>
      </c>
      <c r="K11" s="19">
        <f t="shared" si="7"/>
        <v>52.538874496255943</v>
      </c>
      <c r="L11" s="20">
        <f t="shared" si="8"/>
        <v>3.7465414343454073E-2</v>
      </c>
      <c r="M11" s="21">
        <f t="shared" si="9"/>
        <v>7011.65</v>
      </c>
    </row>
    <row r="12" spans="1:13" ht="22.5" customHeight="1" thickBot="1" x14ac:dyDescent="0.3">
      <c r="A12" s="5">
        <v>5</v>
      </c>
      <c r="B12" s="6" t="s">
        <v>24</v>
      </c>
      <c r="C12" s="6" t="s">
        <v>17</v>
      </c>
      <c r="D12" s="29">
        <v>64.23</v>
      </c>
      <c r="E12" s="27">
        <v>70</v>
      </c>
      <c r="F12" s="6">
        <v>72.8</v>
      </c>
      <c r="G12" s="7">
        <f t="shared" si="5"/>
        <v>207.03000000000003</v>
      </c>
      <c r="H12" s="29">
        <v>15</v>
      </c>
      <c r="I12" s="18">
        <v>3</v>
      </c>
      <c r="J12" s="19">
        <f t="shared" si="6"/>
        <v>69.010000000000005</v>
      </c>
      <c r="K12" s="19">
        <f t="shared" si="7"/>
        <v>4.3699313495751824</v>
      </c>
      <c r="L12" s="20">
        <f t="shared" si="8"/>
        <v>6.3323161129911348E-2</v>
      </c>
      <c r="M12" s="21">
        <f t="shared" si="9"/>
        <v>1035.1500000000001</v>
      </c>
    </row>
    <row r="13" spans="1:13" ht="23.25" customHeight="1" thickBot="1" x14ac:dyDescent="0.3">
      <c r="A13" s="5">
        <v>6</v>
      </c>
      <c r="B13" s="6" t="s">
        <v>25</v>
      </c>
      <c r="C13" s="6" t="s">
        <v>17</v>
      </c>
      <c r="D13" s="29">
        <v>80.2</v>
      </c>
      <c r="E13" s="27">
        <v>85</v>
      </c>
      <c r="F13" s="6">
        <v>88.4</v>
      </c>
      <c r="G13" s="7">
        <f t="shared" si="5"/>
        <v>253.6</v>
      </c>
      <c r="H13" s="29">
        <v>14</v>
      </c>
      <c r="I13" s="18">
        <v>3</v>
      </c>
      <c r="J13" s="19">
        <f t="shared" si="6"/>
        <v>84.53</v>
      </c>
      <c r="K13" s="19">
        <f t="shared" si="7"/>
        <v>4.1198705481281017</v>
      </c>
      <c r="L13" s="20">
        <f t="shared" si="8"/>
        <v>4.8738560843819966E-2</v>
      </c>
      <c r="M13" s="21">
        <f t="shared" si="9"/>
        <v>1183.42</v>
      </c>
    </row>
    <row r="14" spans="1:13" ht="22.5" customHeight="1" thickBot="1" x14ac:dyDescent="0.3">
      <c r="A14" s="5">
        <v>7</v>
      </c>
      <c r="B14" s="6" t="s">
        <v>26</v>
      </c>
      <c r="C14" s="6" t="s">
        <v>17</v>
      </c>
      <c r="D14" s="29">
        <v>73.47</v>
      </c>
      <c r="E14" s="27">
        <v>70</v>
      </c>
      <c r="F14" s="6">
        <v>72.8</v>
      </c>
      <c r="G14" s="7">
        <f t="shared" si="5"/>
        <v>216.26999999999998</v>
      </c>
      <c r="H14" s="29">
        <v>24</v>
      </c>
      <c r="I14" s="18">
        <v>3</v>
      </c>
      <c r="J14" s="19">
        <f t="shared" si="6"/>
        <v>72.09</v>
      </c>
      <c r="K14" s="19">
        <f t="shared" si="7"/>
        <v>1.8407335494307688</v>
      </c>
      <c r="L14" s="20">
        <f t="shared" si="8"/>
        <v>2.5533826459020234E-2</v>
      </c>
      <c r="M14" s="21">
        <f t="shared" si="9"/>
        <v>1730.16</v>
      </c>
    </row>
    <row r="15" spans="1:13" ht="22.5" customHeight="1" thickBot="1" x14ac:dyDescent="0.3">
      <c r="A15" s="5">
        <v>8</v>
      </c>
      <c r="B15" s="6" t="s">
        <v>27</v>
      </c>
      <c r="C15" s="6" t="s">
        <v>17</v>
      </c>
      <c r="D15" s="29">
        <v>56.32</v>
      </c>
      <c r="E15" s="27">
        <v>60</v>
      </c>
      <c r="F15" s="6">
        <v>63.95</v>
      </c>
      <c r="G15" s="7">
        <f t="shared" si="5"/>
        <v>180.26999999999998</v>
      </c>
      <c r="H15" s="29">
        <v>12</v>
      </c>
      <c r="I15" s="18">
        <v>3</v>
      </c>
      <c r="J15" s="19">
        <f t="shared" si="6"/>
        <v>60.09</v>
      </c>
      <c r="K15" s="19">
        <f t="shared" si="7"/>
        <v>3.8157961161466698</v>
      </c>
      <c r="L15" s="20">
        <f t="shared" si="8"/>
        <v>6.3501349910911456E-2</v>
      </c>
      <c r="M15" s="21">
        <f t="shared" si="9"/>
        <v>721.08</v>
      </c>
    </row>
    <row r="16" spans="1:13" ht="22.5" customHeight="1" thickBot="1" x14ac:dyDescent="0.3">
      <c r="A16" s="5">
        <v>9</v>
      </c>
      <c r="B16" s="6" t="s">
        <v>28</v>
      </c>
      <c r="C16" s="6" t="s">
        <v>17</v>
      </c>
      <c r="D16" s="29">
        <v>160.80000000000001</v>
      </c>
      <c r="E16" s="27">
        <v>180</v>
      </c>
      <c r="F16" s="6">
        <v>188.35</v>
      </c>
      <c r="G16" s="7">
        <f t="shared" si="5"/>
        <v>529.15</v>
      </c>
      <c r="H16" s="29">
        <v>7</v>
      </c>
      <c r="I16" s="18">
        <v>3</v>
      </c>
      <c r="J16" s="19">
        <f t="shared" si="6"/>
        <v>176.38</v>
      </c>
      <c r="K16" s="19">
        <f t="shared" si="7"/>
        <v>14.126600204342624</v>
      </c>
      <c r="L16" s="20">
        <f t="shared" si="8"/>
        <v>8.0091848306739002E-2</v>
      </c>
      <c r="M16" s="21">
        <f t="shared" si="9"/>
        <v>1234.6599999999999</v>
      </c>
    </row>
    <row r="17" spans="1:13" ht="22.5" customHeight="1" thickBot="1" x14ac:dyDescent="0.3">
      <c r="A17" s="5">
        <v>10</v>
      </c>
      <c r="B17" s="6" t="s">
        <v>29</v>
      </c>
      <c r="C17" s="6" t="s">
        <v>17</v>
      </c>
      <c r="D17" s="29">
        <v>512.78</v>
      </c>
      <c r="E17" s="27">
        <v>550</v>
      </c>
      <c r="F17" s="6">
        <v>572</v>
      </c>
      <c r="G17" s="7">
        <f t="shared" si="5"/>
        <v>1634.78</v>
      </c>
      <c r="H17" s="29">
        <v>5</v>
      </c>
      <c r="I17" s="18">
        <v>3</v>
      </c>
      <c r="J17" s="19">
        <f t="shared" si="6"/>
        <v>544.92999999999995</v>
      </c>
      <c r="K17" s="19">
        <f t="shared" si="7"/>
        <v>29.934196721030183</v>
      </c>
      <c r="L17" s="20">
        <f t="shared" si="8"/>
        <v>5.4932187108491341E-2</v>
      </c>
      <c r="M17" s="21">
        <f t="shared" si="9"/>
        <v>2724.6499999999996</v>
      </c>
    </row>
    <row r="18" spans="1:13" ht="22.5" customHeight="1" thickBot="1" x14ac:dyDescent="0.3">
      <c r="A18" s="5">
        <v>11</v>
      </c>
      <c r="B18" s="6" t="s">
        <v>30</v>
      </c>
      <c r="C18" s="6" t="s">
        <v>17</v>
      </c>
      <c r="D18" s="30">
        <v>100</v>
      </c>
      <c r="E18" s="27">
        <v>110</v>
      </c>
      <c r="F18" s="6">
        <v>115.8</v>
      </c>
      <c r="G18" s="7">
        <f t="shared" si="5"/>
        <v>325.8</v>
      </c>
      <c r="H18" s="30">
        <v>15</v>
      </c>
      <c r="I18" s="18">
        <v>3</v>
      </c>
      <c r="J18" s="19">
        <f t="shared" si="6"/>
        <v>108.6</v>
      </c>
      <c r="K18" s="19">
        <f t="shared" si="7"/>
        <v>7.992496481075233</v>
      </c>
      <c r="L18" s="20">
        <f t="shared" si="8"/>
        <v>7.3595731869937689E-2</v>
      </c>
      <c r="M18" s="21">
        <f t="shared" si="9"/>
        <v>1629</v>
      </c>
    </row>
    <row r="19" spans="1:13" ht="22.5" customHeight="1" thickBot="1" x14ac:dyDescent="0.3">
      <c r="A19" s="5">
        <v>12</v>
      </c>
      <c r="B19" s="6" t="s">
        <v>30</v>
      </c>
      <c r="C19" s="6" t="s">
        <v>17</v>
      </c>
      <c r="D19" s="30">
        <v>100</v>
      </c>
      <c r="E19" s="27">
        <v>110</v>
      </c>
      <c r="F19" s="6">
        <v>114.4</v>
      </c>
      <c r="G19" s="7">
        <f t="shared" si="5"/>
        <v>324.39999999999998</v>
      </c>
      <c r="H19" s="30">
        <v>5</v>
      </c>
      <c r="I19" s="18">
        <v>3</v>
      </c>
      <c r="J19" s="19">
        <f t="shared" si="6"/>
        <v>108.13</v>
      </c>
      <c r="K19" s="19">
        <f t="shared" si="7"/>
        <v>7.3792501877449155</v>
      </c>
      <c r="L19" s="20">
        <f t="shared" si="8"/>
        <v>6.824424477707311E-2</v>
      </c>
      <c r="M19" s="21">
        <f t="shared" si="9"/>
        <v>540.65</v>
      </c>
    </row>
    <row r="20" spans="1:13" ht="24" customHeight="1" thickBot="1" x14ac:dyDescent="0.3">
      <c r="A20" s="5">
        <v>13</v>
      </c>
      <c r="B20" s="6" t="s">
        <v>31</v>
      </c>
      <c r="C20" s="6" t="s">
        <v>17</v>
      </c>
      <c r="D20" s="30">
        <v>752.04</v>
      </c>
      <c r="E20" s="27">
        <v>810</v>
      </c>
      <c r="F20" s="6">
        <v>842.4</v>
      </c>
      <c r="G20" s="7">
        <f t="shared" si="5"/>
        <v>2404.44</v>
      </c>
      <c r="H20" s="30">
        <v>10</v>
      </c>
      <c r="I20" s="18">
        <v>3</v>
      </c>
      <c r="J20" s="19">
        <f t="shared" si="6"/>
        <v>801.48</v>
      </c>
      <c r="K20" s="19">
        <f t="shared" si="7"/>
        <v>45.778545193136061</v>
      </c>
      <c r="L20" s="20">
        <f t="shared" si="8"/>
        <v>5.7117514090352921E-2</v>
      </c>
      <c r="M20" s="21">
        <f t="shared" si="9"/>
        <v>8014.8</v>
      </c>
    </row>
    <row r="21" spans="1:13" ht="16.5" customHeight="1" thickBot="1" x14ac:dyDescent="0.3">
      <c r="A21" s="5">
        <v>14</v>
      </c>
      <c r="B21" s="6" t="s">
        <v>32</v>
      </c>
      <c r="C21" s="6" t="s">
        <v>17</v>
      </c>
      <c r="D21" s="30">
        <v>103.4</v>
      </c>
      <c r="E21" s="27">
        <v>110</v>
      </c>
      <c r="F21" s="6">
        <v>115.1</v>
      </c>
      <c r="G21" s="7">
        <f t="shared" si="5"/>
        <v>328.5</v>
      </c>
      <c r="H21" s="30">
        <v>20</v>
      </c>
      <c r="I21" s="18">
        <v>3</v>
      </c>
      <c r="J21" s="19">
        <f t="shared" si="6"/>
        <v>109.5</v>
      </c>
      <c r="K21" s="19">
        <f t="shared" si="7"/>
        <v>5.86600375042498</v>
      </c>
      <c r="L21" s="20">
        <f t="shared" si="8"/>
        <v>5.3570810506164204E-2</v>
      </c>
      <c r="M21" s="21">
        <f t="shared" si="9"/>
        <v>2190</v>
      </c>
    </row>
    <row r="22" spans="1:13" ht="26.25" customHeight="1" thickBot="1" x14ac:dyDescent="0.3">
      <c r="A22" s="5">
        <v>15</v>
      </c>
      <c r="B22" s="6" t="s">
        <v>30</v>
      </c>
      <c r="C22" s="6" t="s">
        <v>17</v>
      </c>
      <c r="D22" s="30">
        <v>100</v>
      </c>
      <c r="E22" s="27">
        <v>110</v>
      </c>
      <c r="F22" s="6">
        <v>115.1</v>
      </c>
      <c r="G22" s="7">
        <f t="shared" si="5"/>
        <v>325.10000000000002</v>
      </c>
      <c r="H22" s="30">
        <v>25</v>
      </c>
      <c r="I22" s="18">
        <v>3</v>
      </c>
      <c r="J22" s="19">
        <f t="shared" si="6"/>
        <v>108.37</v>
      </c>
      <c r="K22" s="19">
        <f t="shared" si="7"/>
        <v>7.6813627263222832</v>
      </c>
      <c r="L22" s="20">
        <f t="shared" si="8"/>
        <v>7.0880896247321981E-2</v>
      </c>
      <c r="M22" s="21">
        <f t="shared" si="9"/>
        <v>2709.25</v>
      </c>
    </row>
    <row r="23" spans="1:13" ht="8.25" customHeight="1" x14ac:dyDescent="0.25">
      <c r="A23" s="8"/>
      <c r="B23" s="8"/>
      <c r="C23" s="8"/>
      <c r="D23" s="8"/>
      <c r="E23" s="8"/>
      <c r="F23" s="8"/>
      <c r="G23" s="9"/>
      <c r="H23" s="10"/>
      <c r="I23" s="8"/>
      <c r="J23" s="22"/>
      <c r="K23" s="22"/>
      <c r="L23" s="23"/>
      <c r="M23" s="22"/>
    </row>
    <row r="24" spans="1:13" ht="27.75" customHeight="1" x14ac:dyDescent="0.25">
      <c r="A24" s="32" t="s">
        <v>18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24"/>
      <c r="M24" s="25">
        <f>SUM(M8:M23)</f>
        <v>64526.500000000015</v>
      </c>
    </row>
    <row r="25" spans="1:13" ht="15" customHeight="1" x14ac:dyDescent="0.25">
      <c r="A25" s="11"/>
      <c r="B25" s="11"/>
      <c r="C25" s="12"/>
      <c r="D25" s="11"/>
      <c r="E25" s="11"/>
      <c r="F25" s="11"/>
      <c r="G25" s="11"/>
      <c r="H25" s="11"/>
      <c r="I25" s="11"/>
      <c r="J25" s="26"/>
      <c r="K25" s="11"/>
      <c r="L25" s="11"/>
      <c r="M25" s="26"/>
    </row>
    <row r="26" spans="1:13" ht="42.75" customHeight="1" x14ac:dyDescent="0.25">
      <c r="A26" s="50" t="s">
        <v>38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</row>
    <row r="27" spans="1:13" ht="15.75" customHeight="1" x14ac:dyDescent="0.25"/>
    <row r="28" spans="1:13" ht="18" customHeight="1" x14ac:dyDescent="0.25"/>
    <row r="29" spans="1:13" ht="18" customHeight="1" x14ac:dyDescent="0.25"/>
    <row r="34" ht="30" customHeight="1" x14ac:dyDescent="0.25"/>
    <row r="35" ht="25.5" customHeight="1" x14ac:dyDescent="0.25"/>
    <row r="38" ht="28.5" customHeight="1" x14ac:dyDescent="0.25"/>
  </sheetData>
  <mergeCells count="13">
    <mergeCell ref="A1:M1"/>
    <mergeCell ref="A2:M2"/>
    <mergeCell ref="A3:M3"/>
    <mergeCell ref="A4:M4"/>
    <mergeCell ref="D5:G5"/>
    <mergeCell ref="J5:L5"/>
    <mergeCell ref="A26:M26"/>
    <mergeCell ref="A24:K24"/>
    <mergeCell ref="A5:A6"/>
    <mergeCell ref="B5:B6"/>
    <mergeCell ref="C5:C6"/>
    <mergeCell ref="H5:H6"/>
    <mergeCell ref="I5:I6"/>
  </mergeCells>
  <phoneticPr fontId="14" type="noConversion"/>
  <pageMargins left="0.39370078740157499" right="0.39370078740157499" top="0.59055118110236204" bottom="0.59055118110236204" header="0" footer="0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ОБРАЗЕЦ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</dc:creator>
  <cp:lastModifiedBy>User</cp:lastModifiedBy>
  <dcterms:created xsi:type="dcterms:W3CDTF">2020-09-24T07:40:00Z</dcterms:created>
  <dcterms:modified xsi:type="dcterms:W3CDTF">2026-07-02T13:06:13Z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0F6790523BE642D5857AEEA6DC6D4F5B_12</vt:lpwstr>
  </property>
  <property fmtid="{D5CDD505-2E9C-101B-9397-08002B2CF9AE}" pid="3" name="KSOProductBuildVer">
    <vt:lpwstr>1049-12.2.0.21179</vt:lpwstr>
  </property>
</Properties>
</file>