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18195" windowHeight="11820"/>
  </bookViews>
  <sheets>
    <sheet name="2026" sheetId="4" r:id="rId1"/>
  </sheets>
  <calcPr calcId="125725" refMode="R1C1" fullPrecision="0"/>
</workbook>
</file>

<file path=xl/calcChain.xml><?xml version="1.0" encoding="utf-8"?>
<calcChain xmlns="http://schemas.openxmlformats.org/spreadsheetml/2006/main">
  <c r="M16" i="4"/>
  <c r="N14"/>
  <c r="N15" s="1"/>
  <c r="J14"/>
  <c r="I14"/>
  <c r="M14" s="1"/>
  <c r="K14" l="1"/>
  <c r="M15"/>
</calcChain>
</file>

<file path=xl/sharedStrings.xml><?xml version="1.0" encoding="utf-8"?>
<sst xmlns="http://schemas.openxmlformats.org/spreadsheetml/2006/main" count="39" uniqueCount="39">
  <si>
    <t>к контракту № ___ от _______________</t>
  </si>
  <si>
    <t>(указывается предмет контракта)</t>
  </si>
  <si>
    <t>(должность)</t>
  </si>
  <si>
    <t>Работник контрактной службы/контрактный управляющий: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</si>
  <si>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</si>
  <si>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</si>
  <si>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</si>
  <si>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</si>
  <si>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Дата подготовки обоснования НМЦК:          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</si>
  <si>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</si>
  <si>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</si>
  <si>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theme="1"/>
        <rFont val="Calibri"/>
        <family val="2"/>
        <charset val="204"/>
      </rPr>
      <t>₃</t>
    </r>
  </si>
  <si>
    <t>Средняя цена, руб. &lt;Ц&gt;=(ц₁+ц₂+ц₃+….) 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</si>
  <si>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Приложение № _____</t>
  </si>
  <si>
    <t>Итого, руб.</t>
  </si>
  <si>
    <t>Наименование товара</t>
  </si>
  <si>
    <t>Ед. изм.</t>
  </si>
  <si>
    <t>Кол-во</t>
  </si>
  <si>
    <t>Цена за ед., руб. (нормативный метод)</t>
  </si>
  <si>
    <t>Анализ рынка</t>
  </si>
  <si>
    <t>шт.</t>
  </si>
  <si>
    <t>Бухгалтер:</t>
  </si>
  <si>
    <t>КТРУ/ККН/ ОКПД2</t>
  </si>
  <si>
    <t>Анализа рынка</t>
  </si>
  <si>
    <t xml:space="preserve">(подпись)           </t>
  </si>
  <si>
    <t>(расшифровка подписи)</t>
  </si>
  <si>
    <t>Л.А.Лабухина</t>
  </si>
  <si>
    <t>Валюта, используемая для формирования цены контракта и расчетов с поставщиками (исполнителями, подрядчиками) - Российский рубль.</t>
  </si>
  <si>
    <r>
      <t xml:space="preserve">Начальная (максимальная) цена контракта (начальная цена единицы товара, работы, услуги) определена и обоснована в соответствии с требованиями:
-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нужд",
- подп. в) п. 7 Постановление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лиц";
-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методов:
</t>
    </r>
    <r>
      <rPr>
        <b/>
        <sz val="10"/>
        <color theme="1"/>
        <rFont val="Times New Roman"/>
        <family val="1"/>
        <charset val="204"/>
      </rPr>
      <t>1) Метод сопоставимых рыночных цен.</t>
    </r>
    <r>
      <rPr>
        <sz val="10"/>
        <color theme="1"/>
        <rFont val="Times New Roman"/>
        <family val="1"/>
        <charset val="204"/>
      </rPr>
      <t xml:space="preserve">
Особенности определения начальной (максимальной) цены контракта, предусмотренные подпунктом «в» пункта 7 Постановления Правительства РФ от 23.12.2024 №1875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(далее – Постановление) не применяются в силу:
- подпункта «г» пункта 7 Постановления, поскольку цена контракта не превышает 1 млн. рублей и при этом ни одна из использованных при определении таких цен цена единицы товара не превышает 5 тыс. рублей.</t>
    </r>
  </si>
  <si>
    <t>Итого наименьшая общая стоимость товаров, работ, услуг:</t>
  </si>
  <si>
    <t xml:space="preserve"> </t>
  </si>
  <si>
    <t>Итого с применением метода сопоставимых рыночных цен (анализа рынка) и нормативного метода:</t>
  </si>
  <si>
    <t xml:space="preserve">Обоснование  НАЧАЛЬНОЙ (МАКСИМАЛЬНОЙ) ЦЕНЫ КОНТРАКТА (НМЦК) </t>
  </si>
  <si>
    <t xml:space="preserve">  </t>
  </si>
  <si>
    <r>
      <rPr>
        <b/>
        <sz val="12"/>
        <color theme="1"/>
        <rFont val="Times New Roman"/>
        <family val="1"/>
        <charset val="204"/>
      </rPr>
      <t xml:space="preserve">Поставка аккумуляторной батареи для замены в комплексной системе обеспечения безопасности  </t>
    </r>
    <r>
      <rPr>
        <sz val="12"/>
        <color theme="1"/>
        <rFont val="Times New Roman"/>
        <family val="1"/>
        <charset val="204"/>
      </rPr>
      <t>для нужд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Государственного бюджетного учреждения дополнительного образования Центра внешкольной работы с детьми и молодежью Калининского района Санкт-Петербурга "Академический"     </t>
    </r>
  </si>
  <si>
    <t>26.30.50.120</t>
  </si>
  <si>
    <t>Закупка проводится способом у Единственного поставщика (исполнителя, подрядчика), цена контракта по наименьшему ценовому предложению составляет:  12 600  рублей 00 копеек (Двеннадцать тысяч шестьсот рублей 00 копеек).</t>
  </si>
  <si>
    <r>
      <t xml:space="preserve">Нормативный метод  </t>
    </r>
    <r>
      <rPr>
        <b/>
        <sz val="9"/>
        <color theme="1"/>
        <rFont val="Times New Roman"/>
        <family val="1"/>
        <charset val="204"/>
      </rPr>
      <t xml:space="preserve">Распоряжение № 221-р от 08.04.2026 
</t>
    </r>
  </si>
  <si>
    <t>Аккумуляторная батарея 7 Ач 12 В, Delta "DTM 1207"</t>
  </si>
</sst>
</file>

<file path=xl/styles.xml><?xml version="1.0" encoding="utf-8"?>
<styleSheet xmlns="http://schemas.openxmlformats.org/spreadsheetml/2006/main">
  <numFmts count="3">
    <numFmt numFmtId="164" formatCode="#,##0.00;[Red]#,##0.00"/>
    <numFmt numFmtId="165" formatCode="#,##0;[Red]#,##0"/>
    <numFmt numFmtId="166" formatCode="0.0%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Border="1" applyAlignment="1">
      <alignment horizontal="center" vertical="center"/>
    </xf>
    <xf numFmtId="164" fontId="5" fillId="0" borderId="0" xfId="0" applyNumberFormat="1" applyFont="1" applyBorder="1"/>
    <xf numFmtId="9" fontId="5" fillId="0" borderId="0" xfId="1" applyFont="1" applyFill="1" applyBorder="1"/>
    <xf numFmtId="0" fontId="4" fillId="0" borderId="6" xfId="0" applyFont="1" applyBorder="1" applyAlignment="1">
      <alignment horizontal="center" vertical="center" wrapText="1" shrinkToFit="1"/>
    </xf>
    <xf numFmtId="165" fontId="2" fillId="0" borderId="0" xfId="0" applyNumberFormat="1" applyFont="1" applyAlignment="1">
      <alignment horizontal="center"/>
    </xf>
    <xf numFmtId="0" fontId="13" fillId="0" borderId="0" xfId="0" applyFont="1"/>
    <xf numFmtId="0" fontId="12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 wrapText="1"/>
    </xf>
    <xf numFmtId="0" fontId="5" fillId="0" borderId="7" xfId="0" applyFont="1" applyBorder="1" applyAlignment="1"/>
    <xf numFmtId="0" fontId="4" fillId="0" borderId="1" xfId="0" applyFont="1" applyBorder="1" applyAlignment="1">
      <alignment horizontal="center" vertical="center" wrapText="1" shrinkToFit="1"/>
    </xf>
    <xf numFmtId="0" fontId="10" fillId="0" borderId="6" xfId="0" applyFont="1" applyFill="1" applyBorder="1" applyAlignment="1">
      <alignment horizontal="center" vertical="top"/>
    </xf>
    <xf numFmtId="0" fontId="10" fillId="0" borderId="6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center" vertical="top" wrapText="1"/>
    </xf>
    <xf numFmtId="164" fontId="10" fillId="0" borderId="6" xfId="0" applyNumberFormat="1" applyFont="1" applyFill="1" applyBorder="1" applyAlignment="1">
      <alignment vertical="top"/>
    </xf>
    <xf numFmtId="164" fontId="10" fillId="0" borderId="1" xfId="0" applyNumberFormat="1" applyFont="1" applyFill="1" applyBorder="1" applyAlignment="1">
      <alignment vertical="top"/>
    </xf>
    <xf numFmtId="164" fontId="8" fillId="0" borderId="1" xfId="0" applyNumberFormat="1" applyFont="1" applyFill="1" applyBorder="1" applyAlignment="1">
      <alignment vertical="top"/>
    </xf>
    <xf numFmtId="164" fontId="2" fillId="0" borderId="0" xfId="0" applyNumberFormat="1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Border="1"/>
    <xf numFmtId="0" fontId="3" fillId="0" borderId="0" xfId="0" applyFont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166" fontId="8" fillId="0" borderId="1" xfId="1" applyNumberFormat="1" applyFont="1" applyFill="1" applyBorder="1" applyAlignment="1">
      <alignment vertical="top"/>
    </xf>
    <xf numFmtId="0" fontId="16" fillId="0" borderId="1" xfId="0" applyFont="1" applyBorder="1" applyAlignment="1">
      <alignment horizontal="left" vertical="top" wrapText="1"/>
    </xf>
    <xf numFmtId="0" fontId="17" fillId="0" borderId="0" xfId="0" applyFont="1" applyFill="1" applyAlignment="1">
      <alignment vertical="top" wrapText="1"/>
    </xf>
    <xf numFmtId="0" fontId="10" fillId="0" borderId="0" xfId="0" applyFont="1" applyAlignment="1">
      <alignment horizontal="right" vertical="center"/>
    </xf>
    <xf numFmtId="0" fontId="8" fillId="0" borderId="0" xfId="0" applyFont="1" applyFill="1" applyBorder="1" applyAlignment="1">
      <alignment horizontal="left" wrapText="1"/>
    </xf>
    <xf numFmtId="0" fontId="0" fillId="0" borderId="0" xfId="0" applyFill="1"/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0" fillId="0" borderId="0" xfId="0" applyBorder="1"/>
    <xf numFmtId="0" fontId="12" fillId="0" borderId="2" xfId="0" applyFont="1" applyBorder="1" applyAlignment="1">
      <alignment horizontal="left" vertical="center"/>
    </xf>
    <xf numFmtId="0" fontId="3" fillId="0" borderId="8" xfId="0" applyFont="1" applyBorder="1" applyAlignment="1">
      <alignment vertical="center" wrapText="1"/>
    </xf>
    <xf numFmtId="0" fontId="12" fillId="0" borderId="0" xfId="0" applyFont="1" applyBorder="1"/>
    <xf numFmtId="0" fontId="13" fillId="0" borderId="0" xfId="0" applyFont="1" applyAlignment="1">
      <alignment horizontal="left"/>
    </xf>
    <xf numFmtId="0" fontId="8" fillId="0" borderId="1" xfId="0" applyFont="1" applyFill="1" applyBorder="1" applyAlignment="1">
      <alignment vertical="top"/>
    </xf>
    <xf numFmtId="0" fontId="4" fillId="0" borderId="1" xfId="0" applyFont="1" applyBorder="1" applyAlignment="1">
      <alignment horizontal="center" vertical="top" wrapText="1"/>
    </xf>
    <xf numFmtId="9" fontId="4" fillId="0" borderId="1" xfId="1" applyFont="1" applyBorder="1" applyAlignment="1">
      <alignment horizontal="center" vertical="top" wrapText="1"/>
    </xf>
    <xf numFmtId="164" fontId="10" fillId="0" borderId="1" xfId="0" applyNumberFormat="1" applyFont="1" applyFill="1" applyBorder="1" applyAlignment="1">
      <alignment horizontal="right" vertical="top"/>
    </xf>
    <xf numFmtId="0" fontId="3" fillId="0" borderId="0" xfId="0" applyFont="1" applyAlignment="1">
      <alignment vertical="top" wrapText="1"/>
    </xf>
    <xf numFmtId="0" fontId="12" fillId="0" borderId="2" xfId="0" applyFont="1" applyBorder="1" applyAlignment="1">
      <alignment horizontal="center"/>
    </xf>
    <xf numFmtId="0" fontId="10" fillId="0" borderId="3" xfId="0" applyFont="1" applyFill="1" applyBorder="1" applyAlignment="1">
      <alignment horizontal="right" vertical="top"/>
    </xf>
    <xf numFmtId="0" fontId="0" fillId="0" borderId="4" xfId="0" applyFont="1" applyBorder="1" applyAlignment="1">
      <alignment horizontal="right"/>
    </xf>
    <xf numFmtId="0" fontId="0" fillId="0" borderId="5" xfId="0" applyFont="1" applyBorder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right" vertical="top"/>
    </xf>
    <xf numFmtId="0" fontId="8" fillId="0" borderId="4" xfId="0" applyFont="1" applyFill="1" applyBorder="1" applyAlignment="1">
      <alignment horizontal="right" vertical="top"/>
    </xf>
    <xf numFmtId="0" fontId="8" fillId="0" borderId="5" xfId="0" applyFont="1" applyFill="1" applyBorder="1" applyAlignment="1">
      <alignment horizontal="right" vertical="top"/>
    </xf>
    <xf numFmtId="0" fontId="8" fillId="2" borderId="3" xfId="0" applyFont="1" applyFill="1" applyBorder="1" applyAlignment="1">
      <alignment horizontal="left" wrapText="1"/>
    </xf>
    <xf numFmtId="0" fontId="8" fillId="2" borderId="4" xfId="0" applyFont="1" applyFill="1" applyBorder="1" applyAlignment="1">
      <alignment horizontal="left" wrapText="1"/>
    </xf>
    <xf numFmtId="0" fontId="8" fillId="2" borderId="5" xfId="0" applyFont="1" applyFill="1" applyBorder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14" fontId="6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12</xdr:row>
      <xdr:rowOff>400050</xdr:rowOff>
    </xdr:from>
    <xdr:to>
      <xdr:col>10</xdr:col>
      <xdr:colOff>607060</xdr:colOff>
      <xdr:row>12</xdr:row>
      <xdr:rowOff>403225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439150" y="2524125"/>
          <a:ext cx="521335" cy="3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19050</xdr:colOff>
      <xdr:row>12</xdr:row>
      <xdr:rowOff>371475</xdr:rowOff>
    </xdr:from>
    <xdr:to>
      <xdr:col>9</xdr:col>
      <xdr:colOff>608330</xdr:colOff>
      <xdr:row>12</xdr:row>
      <xdr:rowOff>375920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134225" y="2495550"/>
          <a:ext cx="589280" cy="44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12</xdr:row>
      <xdr:rowOff>600075</xdr:rowOff>
    </xdr:from>
    <xdr:to>
      <xdr:col>10</xdr:col>
      <xdr:colOff>0</xdr:colOff>
      <xdr:row>12</xdr:row>
      <xdr:rowOff>990600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600825" y="5276850"/>
          <a:ext cx="1209675" cy="390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76200</xdr:colOff>
      <xdr:row>12</xdr:row>
      <xdr:rowOff>657225</xdr:rowOff>
    </xdr:from>
    <xdr:to>
      <xdr:col>10</xdr:col>
      <xdr:colOff>864235</xdr:colOff>
      <xdr:row>12</xdr:row>
      <xdr:rowOff>930275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886700" y="533400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7"/>
  <sheetViews>
    <sheetView tabSelected="1" topLeftCell="A10" workbookViewId="0">
      <selection activeCell="L26" sqref="L26"/>
    </sheetView>
  </sheetViews>
  <sheetFormatPr defaultRowHeight="15"/>
  <cols>
    <col min="1" max="1" width="3.7109375" customWidth="1"/>
    <col min="2" max="2" width="16.7109375" customWidth="1"/>
    <col min="3" max="3" width="19.28515625" customWidth="1"/>
    <col min="4" max="4" width="5.85546875" customWidth="1"/>
    <col min="5" max="5" width="7" customWidth="1"/>
    <col min="6" max="8" width="10.140625" customWidth="1"/>
    <col min="9" max="9" width="14.140625" customWidth="1"/>
    <col min="10" max="10" width="18.140625" customWidth="1"/>
    <col min="11" max="11" width="13.5703125" customWidth="1"/>
    <col min="12" max="12" width="10.7109375" customWidth="1"/>
    <col min="13" max="13" width="13" customWidth="1"/>
    <col min="14" max="14" width="11" customWidth="1"/>
    <col min="15" max="15" width="4" customWidth="1"/>
  </cols>
  <sheetData>
    <row r="1" spans="1:15" ht="15.75">
      <c r="H1" s="5"/>
      <c r="I1" s="5"/>
      <c r="J1" s="5"/>
      <c r="K1" s="5"/>
      <c r="L1" s="5"/>
      <c r="M1" s="5"/>
      <c r="N1" s="31" t="s">
        <v>13</v>
      </c>
    </row>
    <row r="2" spans="1:15" ht="15.75">
      <c r="H2" s="5"/>
      <c r="I2" s="5"/>
      <c r="J2" s="5"/>
      <c r="K2" s="5"/>
      <c r="L2" s="5"/>
      <c r="M2" s="5"/>
      <c r="N2" s="31" t="s">
        <v>0</v>
      </c>
    </row>
    <row r="3" spans="1:15" ht="9.75" customHeight="1">
      <c r="A3" s="12"/>
      <c r="B3" s="12"/>
      <c r="C3" s="12"/>
      <c r="D3" s="12"/>
      <c r="E3" s="12"/>
      <c r="F3" s="13"/>
      <c r="G3" s="13"/>
      <c r="H3" s="12"/>
      <c r="I3" s="12"/>
      <c r="J3" s="12"/>
      <c r="K3" s="12"/>
      <c r="L3" s="12"/>
      <c r="M3" s="12"/>
      <c r="N3" s="12"/>
      <c r="O3" s="12"/>
    </row>
    <row r="4" spans="1:15" ht="20.25" customHeight="1">
      <c r="A4" s="65" t="s">
        <v>32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</row>
    <row r="5" spans="1:15" ht="9.75" customHeight="1">
      <c r="A5" s="12"/>
      <c r="B5" s="12"/>
      <c r="C5" s="12"/>
      <c r="D5" s="12"/>
      <c r="E5" s="12"/>
      <c r="F5" s="14"/>
      <c r="G5" s="14"/>
      <c r="H5" s="14"/>
      <c r="I5" s="14"/>
      <c r="J5" s="14"/>
      <c r="K5" s="14"/>
      <c r="L5" s="14"/>
      <c r="M5" s="14"/>
      <c r="N5" s="12"/>
      <c r="O5" s="12"/>
    </row>
    <row r="6" spans="1:15" ht="30.75" customHeight="1">
      <c r="A6" s="52" t="s">
        <v>34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12"/>
    </row>
    <row r="7" spans="1:15" ht="9.75" customHeight="1">
      <c r="A7" s="53" t="s">
        <v>1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12"/>
    </row>
    <row r="8" spans="1:15" ht="155.25" customHeight="1">
      <c r="A8" s="64" t="s">
        <v>28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47"/>
    </row>
    <row r="9" spans="1:15" ht="15" customHeight="1">
      <c r="A9" s="72" t="s">
        <v>27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12"/>
    </row>
    <row r="10" spans="1:15" ht="12" customHeight="1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12"/>
    </row>
    <row r="11" spans="1:15" ht="15" customHeight="1">
      <c r="A11" s="66" t="s">
        <v>23</v>
      </c>
      <c r="B11" s="67"/>
      <c r="C11" s="67"/>
      <c r="D11" s="67"/>
      <c r="E11" s="67"/>
      <c r="F11" s="67"/>
      <c r="G11" s="67"/>
      <c r="H11" s="67"/>
      <c r="I11" s="67"/>
      <c r="J11" s="67"/>
      <c r="K11" s="68"/>
      <c r="L11" s="73" t="s">
        <v>18</v>
      </c>
      <c r="M11" s="70" t="s">
        <v>14</v>
      </c>
      <c r="N11" s="71"/>
      <c r="O11" s="12"/>
    </row>
    <row r="12" spans="1:15" ht="15.75" customHeight="1">
      <c r="A12" s="15"/>
      <c r="B12" s="15"/>
      <c r="C12" s="15"/>
      <c r="D12" s="15"/>
      <c r="E12" s="15"/>
      <c r="F12" s="69" t="s">
        <v>7</v>
      </c>
      <c r="G12" s="70"/>
      <c r="H12" s="70"/>
      <c r="I12" s="70"/>
      <c r="J12" s="70"/>
      <c r="K12" s="71"/>
      <c r="L12" s="74"/>
      <c r="M12" s="73" t="s">
        <v>19</v>
      </c>
      <c r="N12" s="73" t="s">
        <v>37</v>
      </c>
    </row>
    <row r="13" spans="1:15" ht="90" customHeight="1">
      <c r="A13" s="27" t="s">
        <v>6</v>
      </c>
      <c r="B13" s="27" t="s">
        <v>22</v>
      </c>
      <c r="C13" s="10" t="s">
        <v>15</v>
      </c>
      <c r="D13" s="10" t="s">
        <v>16</v>
      </c>
      <c r="E13" s="10" t="s">
        <v>17</v>
      </c>
      <c r="F13" s="16" t="s">
        <v>9</v>
      </c>
      <c r="G13" s="16" t="s">
        <v>10</v>
      </c>
      <c r="H13" s="16" t="s">
        <v>11</v>
      </c>
      <c r="I13" s="16" t="s">
        <v>12</v>
      </c>
      <c r="J13" s="44" t="s">
        <v>5</v>
      </c>
      <c r="K13" s="45" t="s">
        <v>4</v>
      </c>
      <c r="L13" s="75"/>
      <c r="M13" s="75"/>
      <c r="N13" s="75"/>
      <c r="O13" s="6"/>
    </row>
    <row r="14" spans="1:15" ht="48.75" customHeight="1">
      <c r="A14" s="17">
        <v>1</v>
      </c>
      <c r="B14" s="18" t="s">
        <v>35</v>
      </c>
      <c r="C14" s="29" t="s">
        <v>38</v>
      </c>
      <c r="D14" s="19" t="s">
        <v>20</v>
      </c>
      <c r="E14" s="19">
        <v>6</v>
      </c>
      <c r="F14" s="20">
        <v>2100</v>
      </c>
      <c r="G14" s="20">
        <v>2100</v>
      </c>
      <c r="H14" s="20">
        <v>2200</v>
      </c>
      <c r="I14" s="21">
        <f>AVERAGE(F14:H14)</f>
        <v>2133.33</v>
      </c>
      <c r="J14" s="21">
        <f>STDEV(F14:H14)</f>
        <v>57.74</v>
      </c>
      <c r="K14" s="28">
        <f t="shared" ref="K14" si="0">J14/I14</f>
        <v>2.7E-2</v>
      </c>
      <c r="L14" s="46">
        <v>0</v>
      </c>
      <c r="M14" s="21">
        <f>E14*I14</f>
        <v>12799.98</v>
      </c>
      <c r="N14" s="21">
        <f>E14*L14</f>
        <v>0</v>
      </c>
      <c r="O14" s="30"/>
    </row>
    <row r="15" spans="1:15" ht="18" customHeight="1">
      <c r="A15" s="49" t="s">
        <v>31</v>
      </c>
      <c r="B15" s="50"/>
      <c r="C15" s="50"/>
      <c r="D15" s="50"/>
      <c r="E15" s="50"/>
      <c r="F15" s="50"/>
      <c r="G15" s="50"/>
      <c r="H15" s="50"/>
      <c r="I15" s="50"/>
      <c r="J15" s="50"/>
      <c r="K15" s="51"/>
      <c r="L15" s="43"/>
      <c r="M15" s="21">
        <f>SUM(M14:M14)</f>
        <v>12799.98</v>
      </c>
      <c r="N15" s="21">
        <f>SUM(N14)</f>
        <v>0</v>
      </c>
    </row>
    <row r="16" spans="1:15" ht="20.25" customHeight="1">
      <c r="A16" s="54" t="s">
        <v>29</v>
      </c>
      <c r="B16" s="55"/>
      <c r="C16" s="55"/>
      <c r="D16" s="55"/>
      <c r="E16" s="55"/>
      <c r="F16" s="55"/>
      <c r="G16" s="55"/>
      <c r="H16" s="55"/>
      <c r="I16" s="55"/>
      <c r="J16" s="55"/>
      <c r="K16" s="56"/>
      <c r="L16" s="43"/>
      <c r="M16" s="22">
        <f>E14*F14</f>
        <v>12600</v>
      </c>
      <c r="N16" s="22"/>
    </row>
    <row r="17" spans="1:15" ht="11.25" customHeight="1">
      <c r="A17" s="7"/>
      <c r="B17" s="7"/>
      <c r="C17" s="7"/>
      <c r="D17" s="7"/>
      <c r="E17" s="7"/>
      <c r="F17" s="8"/>
      <c r="G17" s="8"/>
      <c r="H17" s="8"/>
      <c r="I17" s="8"/>
      <c r="J17" s="8"/>
      <c r="K17" s="9"/>
      <c r="L17" s="11"/>
      <c r="M17" s="23"/>
      <c r="N17" s="23"/>
    </row>
    <row r="18" spans="1:15" ht="30.75" customHeight="1">
      <c r="A18" s="57" t="s">
        <v>36</v>
      </c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9"/>
    </row>
    <row r="19" spans="1:15" s="33" customFormat="1" ht="8.25" customHeight="1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</row>
    <row r="20" spans="1:15">
      <c r="A20" s="12"/>
      <c r="B20" s="12"/>
      <c r="C20" s="12"/>
      <c r="D20" s="12"/>
      <c r="E20" s="12"/>
      <c r="F20" s="24"/>
      <c r="G20" s="24"/>
      <c r="H20" s="12"/>
      <c r="I20" s="12"/>
      <c r="J20" s="12"/>
      <c r="K20" s="12"/>
      <c r="L20" s="12"/>
      <c r="M20" s="12"/>
      <c r="N20" s="12"/>
      <c r="O20" s="12"/>
    </row>
    <row r="21" spans="1:15" ht="15.75" customHeight="1">
      <c r="A21" s="60" t="s">
        <v>8</v>
      </c>
      <c r="B21" s="60"/>
      <c r="C21" s="60"/>
      <c r="D21" s="37"/>
      <c r="E21" s="61">
        <v>46197</v>
      </c>
      <c r="F21" s="62"/>
      <c r="G21" s="37"/>
      <c r="H21" s="37"/>
      <c r="I21" s="2"/>
      <c r="J21" s="2"/>
      <c r="K21" s="2"/>
    </row>
    <row r="22" spans="1:15" ht="12" customHeight="1">
      <c r="D22" s="38"/>
      <c r="E22" s="38"/>
      <c r="F22" s="34"/>
      <c r="G22" s="34"/>
      <c r="H22" s="25"/>
      <c r="J22" t="s">
        <v>30</v>
      </c>
    </row>
    <row r="23" spans="1:15" ht="15.75">
      <c r="F23" s="35"/>
      <c r="G23" s="35"/>
      <c r="H23" s="4"/>
    </row>
    <row r="24" spans="1:15" ht="15.75" customHeight="1">
      <c r="A24" s="60" t="s">
        <v>3</v>
      </c>
      <c r="B24" s="60"/>
      <c r="C24" s="60"/>
      <c r="D24" s="60"/>
      <c r="E24" s="2"/>
      <c r="F24" s="26" t="s">
        <v>21</v>
      </c>
      <c r="G24" s="63"/>
      <c r="H24" s="63"/>
      <c r="I24" s="40" t="s">
        <v>26</v>
      </c>
      <c r="K24" s="38"/>
      <c r="M24" t="s">
        <v>33</v>
      </c>
    </row>
    <row r="25" spans="1:15" s="12" customFormat="1" ht="11.25" customHeight="1">
      <c r="F25" s="39" t="s">
        <v>2</v>
      </c>
      <c r="G25" s="48" t="s">
        <v>24</v>
      </c>
      <c r="H25" s="48"/>
      <c r="I25" s="42" t="s">
        <v>25</v>
      </c>
      <c r="K25" s="41"/>
    </row>
    <row r="26" spans="1:15">
      <c r="F26" s="3"/>
      <c r="G26" s="3"/>
      <c r="K26" s="38"/>
    </row>
    <row r="27" spans="1:15">
      <c r="F27" s="3"/>
      <c r="G27" s="3"/>
      <c r="I27" s="1"/>
    </row>
  </sheetData>
  <mergeCells count="19">
    <mergeCell ref="A4:N4"/>
    <mergeCell ref="A11:K11"/>
    <mergeCell ref="F12:K12"/>
    <mergeCell ref="M11:N11"/>
    <mergeCell ref="A9:N9"/>
    <mergeCell ref="L11:L13"/>
    <mergeCell ref="M12:M13"/>
    <mergeCell ref="N12:N13"/>
    <mergeCell ref="G25:H25"/>
    <mergeCell ref="A15:K15"/>
    <mergeCell ref="A6:N6"/>
    <mergeCell ref="A7:N7"/>
    <mergeCell ref="A16:K16"/>
    <mergeCell ref="A18:N18"/>
    <mergeCell ref="A21:C21"/>
    <mergeCell ref="E21:F21"/>
    <mergeCell ref="A24:D24"/>
    <mergeCell ref="G24:H24"/>
    <mergeCell ref="A8:N8"/>
  </mergeCells>
  <pageMargins left="0.35433070866141736" right="0" top="0.55118110236220474" bottom="0.35433070866141736" header="0.31496062992125984" footer="0.31496062992125984"/>
  <pageSetup paperSize="9" scale="8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Лабухина Л.А</cp:lastModifiedBy>
  <cp:lastPrinted>2026-06-26T10:37:08Z</cp:lastPrinted>
  <dcterms:created xsi:type="dcterms:W3CDTF">2014-02-20T07:55:18Z</dcterms:created>
  <dcterms:modified xsi:type="dcterms:W3CDTF">2026-07-01T14:12:24Z</dcterms:modified>
</cp:coreProperties>
</file>