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defaultThemeVersion="124226"/>
  <bookViews>
    <workbookView xWindow="-75" yWindow="-75" windowWidth="19350" windowHeight="14820"/>
  </bookViews>
  <sheets>
    <sheet name="РАСЧЕТ (2)" sheetId="4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7" i="4"/>
  <c r="M8"/>
  <c r="M7"/>
  <c r="H8"/>
  <c r="L8" s="1"/>
  <c r="K8" s="1"/>
  <c r="H7"/>
  <c r="K7" s="1"/>
  <c r="I8" l="1"/>
  <c r="J8" s="1"/>
  <c r="I7"/>
  <c r="J7" s="1"/>
  <c r="M9" l="1"/>
  <c r="H10" s="1"/>
</calcChain>
</file>

<file path=xl/sharedStrings.xml><?xml version="1.0" encoding="utf-8"?>
<sst xmlns="http://schemas.openxmlformats.org/spreadsheetml/2006/main" count="33" uniqueCount="31">
  <si>
    <t>№</t>
  </si>
  <si>
    <t>рублей</t>
  </si>
  <si>
    <t>метод сопоставимых рыночных цен (анализа рынка) в соответствии с ч.6 ст.22 Федерального закона от 05.04.2013 №44-ФЗ</t>
  </si>
  <si>
    <t>Коммерческие предложения (руб.)</t>
  </si>
  <si>
    <t>Используемый метод определения :</t>
  </si>
  <si>
    <t>Итого:</t>
  </si>
  <si>
    <t>Обоснование начальной (максимальной) цены контракта</t>
  </si>
  <si>
    <t>Наименование</t>
  </si>
  <si>
    <t>Ед. изм</t>
  </si>
  <si>
    <r>
      <t>Средняя арифмети-ческая цена за единицу - &lt;ц&gt;</t>
    </r>
    <r>
      <rPr>
        <i/>
        <sz val="9"/>
        <color rgb="FFFF0000"/>
        <rFont val="Times New Roman"/>
        <family val="1"/>
        <charset val="204"/>
      </rPr>
      <t/>
    </r>
  </si>
  <si>
    <t>Среднее квадратичное отклонение</t>
  </si>
  <si>
    <t>Коэффициент вариации цен V (%)</t>
  </si>
  <si>
    <t>Однородность совокупности значений выявленных цен, используемых в расчете Н(М)ЦК, ЦДЕП</t>
  </si>
  <si>
    <t>Н(М)ЦК, ЦДЕП, определяемая методом сопоставимых рыночных цен (анализа рынка)*</t>
  </si>
  <si>
    <r>
      <rPr>
        <b/>
        <sz val="9"/>
        <color indexed="8"/>
        <rFont val="Times New Roman"/>
        <family val="1"/>
        <charset val="204"/>
      </rPr>
      <t xml:space="preserve">Расчет Н(М)ЦК по формуле
</t>
    </r>
    <r>
      <rPr>
        <sz val="9"/>
        <color indexed="8"/>
        <rFont val="Times New Roman"/>
        <family val="1"/>
        <charset val="204"/>
      </rPr>
      <t>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vertAlign val="subscript"/>
        <sz val="9"/>
        <color indexed="8"/>
        <rFont val="Times New Roman"/>
        <family val="1"/>
        <charset val="204"/>
      </rPr>
      <t>i</t>
    </r>
    <r>
      <rPr>
        <sz val="9"/>
        <color indexed="8"/>
        <rFont val="Times New Roman"/>
        <family val="1"/>
        <charset val="204"/>
      </rPr>
      <t xml:space="preserve"> - цена единицы
</t>
    </r>
  </si>
  <si>
    <r>
      <t>Цена за ед. изм. (руб.)</t>
    </r>
    <r>
      <rPr>
        <i/>
        <sz val="9"/>
        <color rgb="FFFF0000"/>
        <rFont val="Times New Roman"/>
        <family val="1"/>
        <charset val="204"/>
      </rPr>
      <t/>
    </r>
  </si>
  <si>
    <t>Н(М)ЦК, ЦДЕП контракта с учетом округления цены за ед. (руб.)</t>
  </si>
  <si>
    <t>В результате проведенного расчета Н(М)ЦК, контракта составила:</t>
  </si>
  <si>
    <t>шт</t>
  </si>
  <si>
    <t>Кол-во 2027 чел</t>
  </si>
  <si>
    <r>
      <t xml:space="preserve">Мундштук одноразовый </t>
    </r>
    <r>
      <rPr>
        <sz val="10"/>
        <color rgb="FF000000"/>
        <rFont val="Times New Roman"/>
        <family val="1"/>
        <charset val="204"/>
      </rPr>
      <t xml:space="preserve">АЛКОТЕКТОР Mark V </t>
    </r>
  </si>
  <si>
    <r>
      <t xml:space="preserve">Мундштук одноразовый </t>
    </r>
    <r>
      <rPr>
        <sz val="10"/>
        <color rgb="FF000000"/>
        <rFont val="Times New Roman"/>
        <family val="1"/>
        <charset val="204"/>
      </rPr>
      <t>АЛКОТЕКТОР Pro-100 touch-М</t>
    </r>
  </si>
  <si>
    <t>Поставщик №1 OOO "Алкотектор"</t>
  </si>
  <si>
    <t>Поставщик №3
Клиническая медицина</t>
  </si>
  <si>
    <t xml:space="preserve">Поставщик №2
ООО "Олисем" </t>
  </si>
  <si>
    <t xml:space="preserve">Начальник  отдела охраны  труда                                                             Сикорская Т.Г.
и производственной безопасности
</t>
  </si>
  <si>
    <t>(подпись/расшифровка подписи)</t>
  </si>
  <si>
    <t xml:space="preserve">Коэффициент вариации не превышает 33 %. Совокупность значений, используемых в расчете НМЦК считается однородной. </t>
  </si>
  <si>
    <t>Расчет НМЦК составил:</t>
  </si>
  <si>
    <t>Специалист по закупкам</t>
  </si>
  <si>
    <t>Коротенко В.А.</t>
  </si>
</sst>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0.000"/>
  </numFmts>
  <fonts count="19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vertAlign val="subscript"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3" fillId="0" borderId="0"/>
    <xf numFmtId="164" fontId="14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4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4" fontId="6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164" fontId="2" fillId="0" borderId="0" xfId="2" applyFont="1"/>
    <xf numFmtId="164" fontId="2" fillId="0" borderId="0" xfId="2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0" fillId="2" borderId="6" xfId="0" applyFill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vertical="top" wrapText="1"/>
    </xf>
    <xf numFmtId="0" fontId="16" fillId="0" borderId="8" xfId="0" applyFont="1" applyBorder="1" applyAlignment="1">
      <alignment horizontal="justify" vertical="top" wrapText="1"/>
    </xf>
    <xf numFmtId="0" fontId="8" fillId="3" borderId="5" xfId="0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 applyAlignment="1"/>
    <xf numFmtId="0" fontId="0" fillId="4" borderId="0" xfId="0" applyFont="1" applyFill="1" applyBorder="1" applyAlignment="1">
      <alignment horizontal="center"/>
    </xf>
    <xf numFmtId="2" fontId="0" fillId="4" borderId="0" xfId="0" applyNumberFormat="1" applyFont="1" applyFill="1" applyBorder="1" applyAlignment="1"/>
    <xf numFmtId="0" fontId="0" fillId="4" borderId="9" xfId="0" applyFont="1" applyFill="1" applyBorder="1" applyAlignment="1"/>
    <xf numFmtId="0" fontId="17" fillId="4" borderId="9" xfId="0" applyFont="1" applyFill="1" applyBorder="1" applyAlignment="1">
      <alignment horizontal="right"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right" vertical="center" wrapText="1"/>
    </xf>
    <xf numFmtId="49" fontId="5" fillId="4" borderId="0" xfId="0" applyNumberFormat="1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vertical="center"/>
    </xf>
    <xf numFmtId="49" fontId="18" fillId="4" borderId="0" xfId="0" applyNumberFormat="1" applyFont="1" applyFill="1" applyBorder="1" applyAlignment="1">
      <alignment horizontal="left"/>
    </xf>
    <xf numFmtId="0" fontId="18" fillId="4" borderId="0" xfId="0" applyFont="1" applyFill="1" applyBorder="1" applyAlignment="1">
      <alignment horizontal="left"/>
    </xf>
    <xf numFmtId="0" fontId="17" fillId="4" borderId="0" xfId="0" applyFont="1" applyFill="1" applyBorder="1" applyAlignment="1"/>
    <xf numFmtId="0" fontId="18" fillId="4" borderId="0" xfId="0" applyFont="1" applyFill="1" applyBorder="1" applyAlignment="1">
      <alignment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0" fillId="0" borderId="0" xfId="0" applyNumberFormat="1" applyFont="1" applyAlignment="1"/>
    <xf numFmtId="0" fontId="0" fillId="0" borderId="0" xfId="0" applyNumberFormat="1" applyFont="1" applyAlignment="1">
      <alignment horizontal="center"/>
    </xf>
    <xf numFmtId="0" fontId="18" fillId="0" borderId="0" xfId="0" applyNumberFormat="1" applyFont="1" applyAlignment="1"/>
    <xf numFmtId="0" fontId="18" fillId="0" borderId="0" xfId="0" applyNumberFormat="1" applyFont="1" applyAlignment="1">
      <alignment vertical="center" wrapText="1"/>
    </xf>
    <xf numFmtId="0" fontId="18" fillId="0" borderId="9" xfId="0" applyNumberFormat="1" applyFont="1" applyBorder="1" applyAlignment="1">
      <alignment vertical="center" wrapText="1"/>
    </xf>
    <xf numFmtId="49" fontId="5" fillId="4" borderId="10" xfId="0" applyNumberFormat="1" applyFont="1" applyFill="1" applyBorder="1" applyAlignment="1">
      <alignment horizontal="center" vertical="center" wrapText="1"/>
    </xf>
    <xf numFmtId="49" fontId="17" fillId="0" borderId="0" xfId="0" applyNumberFormat="1" applyFont="1" applyFill="1" applyBorder="1" applyAlignment="1">
      <alignment horizontal="left" vertical="center" wrapText="1"/>
    </xf>
    <xf numFmtId="0" fontId="18" fillId="0" borderId="0" xfId="0" applyNumberFormat="1" applyFont="1" applyAlignment="1">
      <alignment horizontal="left"/>
    </xf>
    <xf numFmtId="0" fontId="18" fillId="0" borderId="0" xfId="0" applyNumberFormat="1" applyFont="1" applyAlignment="1">
      <alignment horizontal="left" vertical="center" wrapText="1"/>
    </xf>
    <xf numFmtId="0" fontId="9" fillId="2" borderId="2" xfId="0" applyFont="1" applyFill="1" applyBorder="1" applyAlignment="1">
      <alignment horizontal="right" vertical="center" wrapText="1"/>
    </xf>
    <xf numFmtId="0" fontId="9" fillId="2" borderId="4" xfId="0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horizontal="right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165" fontId="1" fillId="2" borderId="4" xfId="0" applyNumberFormat="1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top" wrapText="1"/>
    </xf>
    <xf numFmtId="2" fontId="4" fillId="0" borderId="4" xfId="0" applyNumberFormat="1" applyFont="1" applyBorder="1" applyAlignment="1">
      <alignment horizontal="center" vertical="top" wrapText="1"/>
    </xf>
    <xf numFmtId="2" fontId="4" fillId="0" borderId="3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9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63873</xdr:colOff>
      <xdr:row>5</xdr:row>
      <xdr:rowOff>1131794</xdr:rowOff>
    </xdr:from>
    <xdr:to>
      <xdr:col>9</xdr:col>
      <xdr:colOff>896471</xdr:colOff>
      <xdr:row>5</xdr:row>
      <xdr:rowOff>1446142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3523" y="1865219"/>
          <a:ext cx="832598" cy="3143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5</xdr:row>
      <xdr:rowOff>1527361</xdr:rowOff>
    </xdr:from>
    <xdr:to>
      <xdr:col>9</xdr:col>
      <xdr:colOff>33618</xdr:colOff>
      <xdr:row>5</xdr:row>
      <xdr:rowOff>1916206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6650" y="2260786"/>
          <a:ext cx="1176618" cy="388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35859</xdr:colOff>
      <xdr:row>5</xdr:row>
      <xdr:rowOff>249892</xdr:rowOff>
    </xdr:from>
    <xdr:to>
      <xdr:col>11</xdr:col>
      <xdr:colOff>7284</xdr:colOff>
      <xdr:row>5</xdr:row>
      <xdr:rowOff>554692</xdr:rowOff>
    </xdr:to>
    <xdr:pic>
      <xdr:nvPicPr>
        <xdr:cNvPr id="4" name="Picture 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9434" y="983317"/>
          <a:ext cx="1485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O25"/>
  <sheetViews>
    <sheetView tabSelected="1" view="pageBreakPreview" topLeftCell="A8" zoomScaleNormal="100" zoomScaleSheetLayoutView="100" zoomScalePageLayoutView="115" workbookViewId="0">
      <selection activeCell="F6" sqref="F6"/>
    </sheetView>
  </sheetViews>
  <sheetFormatPr defaultColWidth="9.140625" defaultRowHeight="12.75"/>
  <cols>
    <col min="1" max="1" width="4.140625" style="1" customWidth="1"/>
    <col min="2" max="2" width="36.28515625" style="1" customWidth="1"/>
    <col min="3" max="4" width="7.140625" style="1" customWidth="1"/>
    <col min="5" max="5" width="13.140625" style="9" customWidth="1"/>
    <col min="6" max="6" width="13.7109375" style="9" customWidth="1"/>
    <col min="7" max="7" width="13.5703125" style="9" customWidth="1"/>
    <col min="8" max="8" width="16.140625" style="1" customWidth="1"/>
    <col min="9" max="9" width="17.140625" style="1" customWidth="1"/>
    <col min="10" max="10" width="13.85546875" style="1" customWidth="1"/>
    <col min="11" max="11" width="22.7109375" style="1" customWidth="1"/>
    <col min="12" max="12" width="14.85546875" style="1" customWidth="1"/>
    <col min="13" max="13" width="12.7109375" style="1" customWidth="1"/>
    <col min="14" max="14" width="11.5703125" style="1" customWidth="1"/>
    <col min="15" max="16384" width="9.140625" style="1"/>
  </cols>
  <sheetData>
    <row r="3" spans="1:15" s="2" customFormat="1" ht="18.75">
      <c r="A3" s="59" t="s">
        <v>6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5" s="2" customFormat="1" ht="18.75" hidden="1">
      <c r="A4" s="60" t="s">
        <v>4</v>
      </c>
      <c r="B4" s="61"/>
      <c r="C4" s="62" t="s">
        <v>2</v>
      </c>
      <c r="D4" s="62"/>
      <c r="E4" s="62"/>
      <c r="F4" s="62"/>
      <c r="G4" s="62"/>
      <c r="H4" s="62"/>
      <c r="I4" s="62"/>
      <c r="J4" s="62"/>
      <c r="K4" s="62"/>
      <c r="L4" s="62"/>
      <c r="M4" s="62"/>
    </row>
    <row r="5" spans="1:15" ht="39" customHeight="1">
      <c r="A5" s="63" t="s">
        <v>0</v>
      </c>
      <c r="B5" s="63" t="s">
        <v>7</v>
      </c>
      <c r="C5" s="65" t="s">
        <v>8</v>
      </c>
      <c r="D5" s="74" t="s">
        <v>19</v>
      </c>
      <c r="E5" s="60" t="s">
        <v>3</v>
      </c>
      <c r="F5" s="67"/>
      <c r="G5" s="61"/>
      <c r="H5" s="68" t="s">
        <v>12</v>
      </c>
      <c r="I5" s="69"/>
      <c r="J5" s="70"/>
      <c r="K5" s="71" t="s">
        <v>13</v>
      </c>
      <c r="L5" s="72"/>
      <c r="M5" s="73"/>
    </row>
    <row r="6" spans="1:15" ht="181.5" customHeight="1" thickBot="1">
      <c r="A6" s="64"/>
      <c r="B6" s="64"/>
      <c r="C6" s="66"/>
      <c r="D6" s="75"/>
      <c r="E6" s="24" t="s">
        <v>22</v>
      </c>
      <c r="F6" s="24" t="s">
        <v>24</v>
      </c>
      <c r="G6" s="24" t="s">
        <v>23</v>
      </c>
      <c r="H6" s="18" t="s">
        <v>9</v>
      </c>
      <c r="I6" s="18" t="s">
        <v>10</v>
      </c>
      <c r="J6" s="18" t="s">
        <v>11</v>
      </c>
      <c r="K6" s="4" t="s">
        <v>14</v>
      </c>
      <c r="L6" s="18" t="s">
        <v>15</v>
      </c>
      <c r="M6" s="18" t="s">
        <v>16</v>
      </c>
    </row>
    <row r="7" spans="1:15" ht="45" customHeight="1" thickBot="1">
      <c r="A7" s="12">
        <v>1</v>
      </c>
      <c r="B7" s="22" t="s">
        <v>20</v>
      </c>
      <c r="C7" s="12" t="s">
        <v>18</v>
      </c>
      <c r="D7" s="21">
        <v>600</v>
      </c>
      <c r="E7" s="25">
        <v>15.86</v>
      </c>
      <c r="F7" s="25">
        <v>15.3</v>
      </c>
      <c r="G7" s="25">
        <v>18.239999999999998</v>
      </c>
      <c r="H7" s="20">
        <f>ROUND(AVERAGE(E7:G7),2)</f>
        <v>16.47</v>
      </c>
      <c r="I7" s="3">
        <f>SQRT(((SUM((POWER(G7-H7,2)),(POWER(F7-H7,2)),(POWER(E7-H7,2)))/(COLUMNS(E7:G7)-1))))</f>
        <v>1.5610733486931345</v>
      </c>
      <c r="J7" s="3">
        <f>I7/H7*100</f>
        <v>9.4782838414883699</v>
      </c>
      <c r="K7" s="5">
        <f>M7</f>
        <v>9882</v>
      </c>
      <c r="L7" s="5">
        <f>H7</f>
        <v>16.47</v>
      </c>
      <c r="M7" s="5">
        <f>L7*D7</f>
        <v>9882</v>
      </c>
    </row>
    <row r="8" spans="1:15" ht="45" customHeight="1" thickBot="1">
      <c r="A8" s="12">
        <v>2</v>
      </c>
      <c r="B8" s="23" t="s">
        <v>21</v>
      </c>
      <c r="C8" s="12" t="s">
        <v>18</v>
      </c>
      <c r="D8" s="21">
        <v>2000</v>
      </c>
      <c r="E8" s="25">
        <v>15.86</v>
      </c>
      <c r="F8" s="25">
        <v>15.3</v>
      </c>
      <c r="G8" s="25">
        <v>18.239999999999998</v>
      </c>
      <c r="H8" s="20">
        <f>ROUND(AVERAGE(E8:G8),2)</f>
        <v>16.47</v>
      </c>
      <c r="I8" s="3">
        <f>SQRT(((SUM((POWER(G8-H8,2)),(POWER(F8-H8,2)),(POWER(E8-H8,2)))/(COLUMNS(E8:G8)-1))))</f>
        <v>1.5610733486931345</v>
      </c>
      <c r="J8" s="3">
        <f>I8/H8*100</f>
        <v>9.4782838414883699</v>
      </c>
      <c r="K8" s="5">
        <f>M8</f>
        <v>32940</v>
      </c>
      <c r="L8" s="5">
        <f>H8</f>
        <v>16.47</v>
      </c>
      <c r="M8" s="5">
        <f>L8*D8</f>
        <v>32940</v>
      </c>
    </row>
    <row r="9" spans="1:15" s="6" customFormat="1" ht="26.25" customHeight="1">
      <c r="A9" s="50" t="s">
        <v>5</v>
      </c>
      <c r="B9" s="51"/>
      <c r="C9" s="52"/>
      <c r="D9" s="19"/>
      <c r="E9" s="53"/>
      <c r="F9" s="54"/>
      <c r="G9" s="54"/>
      <c r="H9" s="54"/>
      <c r="I9" s="54"/>
      <c r="J9" s="54"/>
      <c r="K9" s="54"/>
      <c r="L9" s="55"/>
      <c r="M9" s="17">
        <f>SUM(M7:M8)</f>
        <v>42822</v>
      </c>
    </row>
    <row r="10" spans="1:15" ht="15.75">
      <c r="A10" s="56" t="s">
        <v>17</v>
      </c>
      <c r="B10" s="57"/>
      <c r="C10" s="57"/>
      <c r="D10" s="57"/>
      <c r="E10" s="57"/>
      <c r="F10" s="57"/>
      <c r="G10" s="57"/>
      <c r="H10" s="8">
        <f>M9</f>
        <v>42822</v>
      </c>
      <c r="I10" s="7" t="s">
        <v>1</v>
      </c>
      <c r="J10" s="56"/>
      <c r="K10" s="57"/>
      <c r="L10" s="57"/>
      <c r="M10" s="58"/>
    </row>
    <row r="11" spans="1:15">
      <c r="H11" s="10"/>
      <c r="L11" s="11"/>
      <c r="M11" s="11"/>
    </row>
    <row r="12" spans="1:15">
      <c r="H12" s="10"/>
      <c r="J12" s="13"/>
      <c r="L12" s="15"/>
      <c r="M12" s="14"/>
    </row>
    <row r="13" spans="1:15" ht="15.75">
      <c r="A13" s="47" t="s">
        <v>25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</row>
    <row r="14" spans="1:15" ht="15">
      <c r="A14" s="26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6"/>
      <c r="O14" s="26"/>
    </row>
    <row r="15" spans="1:15" ht="15.75">
      <c r="A15" s="29"/>
      <c r="B15" s="30"/>
      <c r="C15" s="31"/>
      <c r="D15" s="32"/>
      <c r="E15" s="28"/>
      <c r="F15" s="28"/>
      <c r="G15" s="28"/>
      <c r="H15" s="28"/>
      <c r="I15" s="28"/>
      <c r="J15" s="28"/>
      <c r="K15" s="28"/>
      <c r="L15" s="28"/>
      <c r="M15" s="28"/>
      <c r="N15" s="26"/>
      <c r="O15" s="26"/>
    </row>
    <row r="16" spans="1:15" ht="15">
      <c r="A16" s="46" t="s">
        <v>26</v>
      </c>
      <c r="B16" s="46"/>
      <c r="C16" s="33"/>
      <c r="D16" s="34"/>
      <c r="E16" s="28"/>
      <c r="F16" s="28"/>
      <c r="G16" s="28"/>
      <c r="H16" s="28"/>
      <c r="I16" s="28"/>
      <c r="J16" s="28"/>
      <c r="K16" s="28"/>
      <c r="L16" s="28"/>
      <c r="M16" s="28"/>
      <c r="N16" s="26"/>
      <c r="O16" s="26"/>
    </row>
    <row r="17" spans="1:15" ht="15">
      <c r="A17" s="26"/>
      <c r="B17" s="26"/>
      <c r="C17" s="27"/>
      <c r="D17" s="26"/>
      <c r="E17" s="35"/>
      <c r="F17" s="35"/>
      <c r="G17" s="35"/>
      <c r="H17" s="26"/>
      <c r="I17" s="26"/>
      <c r="J17" s="26"/>
      <c r="K17" s="26"/>
      <c r="L17" s="26"/>
      <c r="M17" s="26"/>
      <c r="N17" s="26"/>
      <c r="O17" s="26"/>
    </row>
    <row r="18" spans="1:15" ht="15.75">
      <c r="A18" s="36" t="s">
        <v>27</v>
      </c>
      <c r="B18" s="26"/>
      <c r="C18" s="27"/>
      <c r="D18" s="37"/>
      <c r="E18" s="37"/>
      <c r="F18" s="37"/>
      <c r="G18" s="37"/>
      <c r="H18" s="26"/>
      <c r="I18" s="37"/>
      <c r="J18" s="37"/>
      <c r="K18" s="37"/>
      <c r="L18" s="37"/>
      <c r="M18" s="37"/>
      <c r="N18" s="38"/>
      <c r="O18" s="38"/>
    </row>
    <row r="19" spans="1:15" ht="15">
      <c r="A19" s="39"/>
      <c r="B19" s="39"/>
      <c r="C19" s="40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</row>
    <row r="20" spans="1:15" ht="15">
      <c r="A20" s="41"/>
      <c r="B20" s="41"/>
      <c r="C20" s="4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</row>
    <row r="21" spans="1:15" ht="15">
      <c r="A21" s="48" t="s">
        <v>28</v>
      </c>
      <c r="B21" s="48"/>
      <c r="C21" s="48"/>
      <c r="D21" s="48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</row>
    <row r="22" spans="1:15" ht="15">
      <c r="A22" s="49" t="s">
        <v>29</v>
      </c>
      <c r="B22" s="49"/>
      <c r="C22" s="43"/>
      <c r="D22" s="43"/>
      <c r="E22" s="49" t="s">
        <v>30</v>
      </c>
      <c r="F22" s="49"/>
      <c r="G22" s="41"/>
      <c r="H22" s="41"/>
      <c r="I22" s="41"/>
      <c r="J22" s="41"/>
      <c r="K22" s="41"/>
      <c r="L22" s="41"/>
      <c r="M22" s="41"/>
      <c r="N22" s="41"/>
      <c r="O22" s="41"/>
    </row>
    <row r="23" spans="1:15" ht="15">
      <c r="A23" s="44"/>
      <c r="B23" s="11"/>
      <c r="C23" s="11"/>
      <c r="D23" s="16"/>
      <c r="E23" s="16"/>
      <c r="F23" s="16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15.75">
      <c r="A24" s="45"/>
      <c r="B24" s="30"/>
      <c r="C24" s="11"/>
      <c r="D24" s="16"/>
      <c r="E24" s="16"/>
      <c r="F24" s="16"/>
      <c r="G24" s="11"/>
      <c r="H24" s="11"/>
      <c r="I24" s="11"/>
      <c r="J24" s="11"/>
      <c r="K24" s="11"/>
      <c r="L24" s="11"/>
      <c r="M24" s="11"/>
      <c r="N24" s="11"/>
      <c r="O24" s="11"/>
    </row>
    <row r="25" spans="1:15">
      <c r="A25" s="46" t="s">
        <v>26</v>
      </c>
      <c r="B25" s="46"/>
      <c r="C25" s="11"/>
      <c r="D25" s="16"/>
      <c r="E25" s="16"/>
      <c r="F25" s="16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0">
    <mergeCell ref="A9:C9"/>
    <mergeCell ref="E9:L9"/>
    <mergeCell ref="A10:G10"/>
    <mergeCell ref="J10:M10"/>
    <mergeCell ref="A3:M3"/>
    <mergeCell ref="A4:B4"/>
    <mergeCell ref="C4:M4"/>
    <mergeCell ref="A5:A6"/>
    <mergeCell ref="B5:B6"/>
    <mergeCell ref="C5:C6"/>
    <mergeCell ref="E5:G5"/>
    <mergeCell ref="H5:J5"/>
    <mergeCell ref="K5:M5"/>
    <mergeCell ref="D5:D6"/>
    <mergeCell ref="A25:B25"/>
    <mergeCell ref="A13:O13"/>
    <mergeCell ref="A16:B16"/>
    <mergeCell ref="A21:D21"/>
    <mergeCell ref="A22:B22"/>
    <mergeCell ref="E22:F22"/>
  </mergeCells>
  <pageMargins left="0.59055118110236227" right="0.59055118110236227" top="0.59055118110236227" bottom="0.59055118110236227" header="0.31496062992125984" footer="0.31496062992125984"/>
  <pageSetup paperSize="9" scale="62" fitToHeight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ГУИОН-НМЦК</dc:title>
  <dc:subject>НМЦК</dc:subject>
  <dc:creator>ГУИОН</dc:creator>
  <cp:keywords>НМЦК</cp:keywords>
  <cp:lastModifiedBy>Korotenko</cp:lastModifiedBy>
  <cp:lastPrinted>2026-07-01T12:32:32Z</cp:lastPrinted>
  <dcterms:created xsi:type="dcterms:W3CDTF">2014-01-15T18:15:09Z</dcterms:created>
  <dcterms:modified xsi:type="dcterms:W3CDTF">2026-07-01T12:32:34Z</dcterms:modified>
</cp:coreProperties>
</file>