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Ксю\Контракты на 2026\ФБУЗ -пищевые продукты кухня\"/>
    </mc:Choice>
  </mc:AlternateContent>
  <bookViews>
    <workbookView xWindow="0" yWindow="0" windowWidth="15360" windowHeight="8940"/>
  </bookViews>
  <sheets>
    <sheet name="Лист1" sheetId="1" r:id="rId1"/>
    <sheet name="Лист2" sheetId="2" r:id="rId2"/>
    <sheet name="Лист3" sheetId="3" r:id="rId3"/>
  </sheets>
  <calcPr calcId="162913" iterateDelta="1E-4"/>
</workbook>
</file>

<file path=xl/calcChain.xml><?xml version="1.0" encoding="utf-8"?>
<calcChain xmlns="http://schemas.openxmlformats.org/spreadsheetml/2006/main">
  <c r="N18" i="1" l="1"/>
  <c r="L18" i="1"/>
  <c r="K18" i="1"/>
  <c r="H18" i="1"/>
  <c r="N17" i="1"/>
  <c r="L17" i="1"/>
  <c r="K17" i="1"/>
  <c r="H17" i="1"/>
  <c r="N16" i="1"/>
  <c r="L16" i="1"/>
  <c r="K16" i="1"/>
  <c r="H16" i="1"/>
  <c r="N15" i="1"/>
  <c r="L15" i="1"/>
  <c r="K15" i="1"/>
  <c r="H15" i="1"/>
  <c r="N14" i="1"/>
  <c r="L14" i="1"/>
  <c r="K14" i="1"/>
  <c r="H14" i="1"/>
  <c r="N13" i="1"/>
  <c r="L13" i="1"/>
  <c r="K13" i="1"/>
  <c r="H13" i="1"/>
  <c r="N12" i="1"/>
  <c r="L12" i="1"/>
  <c r="K12" i="1"/>
  <c r="H12" i="1"/>
  <c r="N11" i="1"/>
  <c r="L11" i="1"/>
  <c r="K11" i="1"/>
  <c r="H11" i="1"/>
  <c r="N10" i="1"/>
  <c r="L10" i="1"/>
  <c r="K10" i="1"/>
  <c r="H10" i="1"/>
  <c r="M14" i="1" l="1"/>
  <c r="M18" i="1"/>
  <c r="M17" i="1"/>
  <c r="M16" i="1"/>
  <c r="M15" i="1"/>
  <c r="M13" i="1"/>
  <c r="M12" i="1"/>
  <c r="M11" i="1"/>
  <c r="M10" i="1"/>
  <c r="N19" i="1" l="1"/>
</calcChain>
</file>

<file path=xl/sharedStrings.xml><?xml version="1.0" encoding="utf-8"?>
<sst xmlns="http://schemas.openxmlformats.org/spreadsheetml/2006/main" count="52" uniqueCount="35">
  <si>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</si>
  <si>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</si>
  <si>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</si>
  <si>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</si>
  <si>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</si>
  <si>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</si>
  <si>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</si>
  <si>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</si>
  <si>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</si>
  <si>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</si>
  <si>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</si>
  <si>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</si>
  <si>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</si>
  <si>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</si>
  <si>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</si>
  <si>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</si>
  <si>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</si>
  <si>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</si>
  <si>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</si>
  <si>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</si>
  <si>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</si>
  <si>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</si>
  <si>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>Приложение 1</t>
  </si>
  <si>
    <t>Ответы на запрос получены от 3 исполнителей.</t>
  </si>
  <si>
    <t xml:space="preserve">           , тыс. руб. </t>
  </si>
  <si>
    <t xml:space="preserve"> - </t>
  </si>
  <si>
    <t>Определение КМАФАнМ</t>
  </si>
  <si>
    <t>Определение БГКП</t>
  </si>
  <si>
    <t>Определение Stapylococcus aureus</t>
  </si>
  <si>
    <t>Определение ПКФ, в т.ч. сальмонелл</t>
  </si>
  <si>
    <t>Определение бактерий рода Proteus</t>
  </si>
  <si>
    <t>Определение достаточности термической обработки</t>
  </si>
  <si>
    <t>Определение энергетической ценности (по факту)</t>
  </si>
  <si>
    <t>Отбор проб пищевых продуктов менее 5 проб</t>
  </si>
  <si>
    <t>Санитарно-эпидемиологическая экспертиза пищевой продукции (дошкольные образовательные и общеобразовательные учреждения)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</si>
</sst>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4" fontId="9" fillId="2" borderId="5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2" fontId="5" fillId="2" borderId="5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2" fontId="10" fillId="2" borderId="5" xfId="0" applyNumberFormat="1" applyFont="1" applyFill="1" applyBorder="1" applyAlignment="1">
      <alignment horizontal="center" vertical="center" wrapText="1"/>
    </xf>
    <xf numFmtId="1" fontId="11" fillId="0" borderId="9" xfId="0" applyNumberFormat="1" applyFont="1" applyFill="1" applyBorder="1" applyAlignment="1">
      <alignment horizontal="center" vertical="center" wrapText="1"/>
    </xf>
    <xf numFmtId="10" fontId="9" fillId="0" borderId="5" xfId="0" applyNumberFormat="1" applyFont="1" applyFill="1" applyBorder="1" applyAlignment="1">
      <alignment horizontal="center" vertical="center" wrapText="1"/>
    </xf>
    <xf numFmtId="1" fontId="11" fillId="0" borderId="5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34050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609600</xdr:colOff>
      <xdr:row>8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848850" y="29527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8</xdr:row>
      <xdr:rowOff>685800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39050" y="41814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18</xdr:row>
      <xdr:rowOff>9525</xdr:rowOff>
    </xdr:from>
    <xdr:to>
      <xdr:col>12</xdr:col>
      <xdr:colOff>609600</xdr:colOff>
      <xdr:row>19</xdr:row>
      <xdr:rowOff>85725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"/>
  <sheetViews>
    <sheetView tabSelected="1" topLeftCell="A7" zoomScaleNormal="100" workbookViewId="0">
      <selection activeCell="Q18" sqref="Q18"/>
    </sheetView>
  </sheetViews>
  <sheetFormatPr defaultRowHeight="15" x14ac:dyDescent="0.25"/>
  <cols>
    <col min="1" max="1" width="7.4257812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1.5703125" customWidth="1"/>
    <col min="12" max="12" width="10.28515625" customWidth="1"/>
    <col min="13" max="13" width="16.5703125" customWidth="1"/>
    <col min="14" max="14" width="16" customWidth="1"/>
  </cols>
  <sheetData>
    <row r="1" spans="1:14" x14ac:dyDescent="0.25">
      <c r="L1" s="25" t="s">
        <v>22</v>
      </c>
      <c r="M1" s="25"/>
      <c r="N1" s="25"/>
    </row>
    <row r="2" spans="1:14" x14ac:dyDescent="0.2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x14ac:dyDescent="0.25">
      <c r="A3" s="27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4" ht="15.75" x14ac:dyDescent="0.25">
      <c r="A4" s="28" t="s">
        <v>2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</row>
    <row r="5" spans="1:14" ht="15.75" x14ac:dyDescent="0.25">
      <c r="A5" s="28" t="s">
        <v>23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x14ac:dyDescent="0.25">
      <c r="A7" s="29" t="s">
        <v>3</v>
      </c>
      <c r="B7" s="31" t="s">
        <v>4</v>
      </c>
      <c r="C7" s="33" t="s">
        <v>5</v>
      </c>
      <c r="D7" s="34"/>
      <c r="E7" s="34"/>
      <c r="F7" s="34"/>
      <c r="G7" s="34"/>
      <c r="H7" s="35"/>
      <c r="I7" s="31" t="s">
        <v>6</v>
      </c>
      <c r="J7" s="31" t="s">
        <v>7</v>
      </c>
      <c r="K7" s="37" t="s">
        <v>8</v>
      </c>
      <c r="L7" s="37"/>
      <c r="M7" s="37"/>
      <c r="N7" s="3" t="s">
        <v>24</v>
      </c>
    </row>
    <row r="8" spans="1:14" ht="89.25" x14ac:dyDescent="0.25">
      <c r="A8" s="30"/>
      <c r="B8" s="32"/>
      <c r="C8" s="4" t="s">
        <v>9</v>
      </c>
      <c r="D8" s="4" t="s">
        <v>10</v>
      </c>
      <c r="E8" s="4" t="s">
        <v>11</v>
      </c>
      <c r="F8" s="4" t="s">
        <v>12</v>
      </c>
      <c r="G8" s="4" t="s">
        <v>13</v>
      </c>
      <c r="H8" s="5"/>
      <c r="I8" s="36"/>
      <c r="J8" s="36"/>
      <c r="K8" s="6" t="s">
        <v>14</v>
      </c>
      <c r="L8" s="7" t="s">
        <v>15</v>
      </c>
      <c r="M8" s="7" t="s">
        <v>16</v>
      </c>
      <c r="N8" s="8"/>
    </row>
    <row r="9" spans="1:14" ht="54.75" thickBot="1" x14ac:dyDescent="0.3">
      <c r="A9" s="9">
        <v>1</v>
      </c>
      <c r="B9" s="13">
        <v>2</v>
      </c>
      <c r="C9" s="13">
        <v>3</v>
      </c>
      <c r="D9" s="13">
        <v>4</v>
      </c>
      <c r="E9" s="13">
        <v>5</v>
      </c>
      <c r="F9" s="13">
        <v>6</v>
      </c>
      <c r="G9" s="13">
        <v>7</v>
      </c>
      <c r="H9" s="13" t="s">
        <v>17</v>
      </c>
      <c r="I9" s="13">
        <v>9</v>
      </c>
      <c r="J9" s="13" t="s">
        <v>18</v>
      </c>
      <c r="K9" s="14" t="s">
        <v>19</v>
      </c>
      <c r="L9" s="14">
        <v>12</v>
      </c>
      <c r="M9" s="14">
        <v>13</v>
      </c>
      <c r="N9" s="13" t="s">
        <v>20</v>
      </c>
    </row>
    <row r="10" spans="1:14" ht="50.25" customHeight="1" thickBot="1" x14ac:dyDescent="0.3">
      <c r="A10" s="15">
        <v>1</v>
      </c>
      <c r="B10" s="38" t="s">
        <v>26</v>
      </c>
      <c r="C10" s="17">
        <v>447.34</v>
      </c>
      <c r="D10" s="19">
        <v>470</v>
      </c>
      <c r="E10" s="19">
        <v>494</v>
      </c>
      <c r="F10" s="9" t="s">
        <v>25</v>
      </c>
      <c r="G10" s="9" t="s">
        <v>25</v>
      </c>
      <c r="H10" s="16">
        <f>C10+D10+E10</f>
        <v>1411.34</v>
      </c>
      <c r="I10" s="20">
        <v>6</v>
      </c>
      <c r="J10" s="9">
        <v>3</v>
      </c>
      <c r="K10" s="11">
        <f>AVERAGE(C10:G10)</f>
        <v>470.44666666666666</v>
      </c>
      <c r="L10" s="11">
        <f>STDEV(C10:G10)</f>
        <v>23.333206666322866</v>
      </c>
      <c r="M10" s="21">
        <f t="shared" ref="M10" si="0">L10/K10</f>
        <v>4.9597984893058084E-2</v>
      </c>
      <c r="N10" s="10">
        <f>C10*I10</f>
        <v>2684.04</v>
      </c>
    </row>
    <row r="11" spans="1:14" ht="15.75" thickBot="1" x14ac:dyDescent="0.3">
      <c r="A11" s="15">
        <v>2</v>
      </c>
      <c r="B11" s="39" t="s">
        <v>27</v>
      </c>
      <c r="C11" s="17">
        <v>421.91</v>
      </c>
      <c r="D11" s="19">
        <v>464</v>
      </c>
      <c r="E11" s="19">
        <v>510</v>
      </c>
      <c r="F11" s="9" t="s">
        <v>25</v>
      </c>
      <c r="G11" s="9" t="s">
        <v>25</v>
      </c>
      <c r="H11" s="16">
        <f t="shared" ref="H11" si="1">C11+D11+E11</f>
        <v>1395.91</v>
      </c>
      <c r="I11" s="22">
        <v>6</v>
      </c>
      <c r="J11" s="9">
        <v>3</v>
      </c>
      <c r="K11" s="11">
        <f t="shared" ref="K11" si="2">AVERAGE(C11:G11)</f>
        <v>465.30333333333334</v>
      </c>
      <c r="L11" s="11">
        <f t="shared" ref="L11" si="3">STDEV(C11:G11)</f>
        <v>44.059460202473339</v>
      </c>
      <c r="M11" s="21">
        <f t="shared" ref="M11:M18" si="4">L11/K11</f>
        <v>9.4689758370826216E-2</v>
      </c>
      <c r="N11" s="10">
        <f t="shared" ref="N11" si="5">C11*I11</f>
        <v>2531.46</v>
      </c>
    </row>
    <row r="12" spans="1:14" ht="41.25" customHeight="1" thickBot="1" x14ac:dyDescent="0.3">
      <c r="A12" s="15">
        <v>3</v>
      </c>
      <c r="B12" s="39" t="s">
        <v>28</v>
      </c>
      <c r="C12" s="17">
        <v>386.34</v>
      </c>
      <c r="D12" s="19">
        <v>425</v>
      </c>
      <c r="E12" s="19">
        <v>446</v>
      </c>
      <c r="F12" s="9" t="s">
        <v>25</v>
      </c>
      <c r="G12" s="9" t="s">
        <v>25</v>
      </c>
      <c r="H12" s="16">
        <f t="shared" ref="H12:H13" si="6">C12+D12+E12</f>
        <v>1257.3399999999999</v>
      </c>
      <c r="I12" s="22">
        <v>6</v>
      </c>
      <c r="J12" s="9">
        <v>3</v>
      </c>
      <c r="K12" s="11">
        <f t="shared" ref="K12:K13" si="7">AVERAGE(C12:G12)</f>
        <v>419.11333333333329</v>
      </c>
      <c r="L12" s="11">
        <f t="shared" ref="L12:L13" si="8">STDEV(C12:G12)</f>
        <v>30.26249383863356</v>
      </c>
      <c r="M12" s="21">
        <f t="shared" si="4"/>
        <v>7.2205991629869959E-2</v>
      </c>
      <c r="N12" s="10">
        <f t="shared" ref="N12:N13" si="9">C12*I12</f>
        <v>2318.04</v>
      </c>
    </row>
    <row r="13" spans="1:14" ht="30.75" thickBot="1" x14ac:dyDescent="0.3">
      <c r="A13" s="15">
        <v>4</v>
      </c>
      <c r="B13" s="39" t="s">
        <v>29</v>
      </c>
      <c r="C13" s="17">
        <v>1220</v>
      </c>
      <c r="D13" s="19">
        <v>1342</v>
      </c>
      <c r="E13" s="19">
        <v>1409</v>
      </c>
      <c r="F13" s="9" t="s">
        <v>25</v>
      </c>
      <c r="G13" s="9" t="s">
        <v>25</v>
      </c>
      <c r="H13" s="16">
        <f t="shared" si="6"/>
        <v>3971</v>
      </c>
      <c r="I13" s="22">
        <v>6</v>
      </c>
      <c r="J13" s="9">
        <v>3</v>
      </c>
      <c r="K13" s="11">
        <f t="shared" si="7"/>
        <v>1323.6666666666667</v>
      </c>
      <c r="L13" s="11">
        <f t="shared" si="8"/>
        <v>95.824492345815912</v>
      </c>
      <c r="M13" s="21">
        <f t="shared" si="4"/>
        <v>7.2393220105124084E-2</v>
      </c>
      <c r="N13" s="10">
        <f t="shared" si="9"/>
        <v>7320</v>
      </c>
    </row>
    <row r="14" spans="1:14" ht="45.75" thickBot="1" x14ac:dyDescent="0.3">
      <c r="A14" s="15">
        <v>5</v>
      </c>
      <c r="B14" s="39" t="s">
        <v>30</v>
      </c>
      <c r="C14" s="17">
        <v>350.75</v>
      </c>
      <c r="D14" s="19">
        <v>403</v>
      </c>
      <c r="E14" s="19">
        <v>443</v>
      </c>
      <c r="F14" s="9" t="s">
        <v>25</v>
      </c>
      <c r="G14" s="9" t="s">
        <v>25</v>
      </c>
      <c r="H14" s="16">
        <f t="shared" ref="H14" si="10">C14+D14+E14</f>
        <v>1196.75</v>
      </c>
      <c r="I14" s="22">
        <v>4</v>
      </c>
      <c r="J14" s="9">
        <v>3</v>
      </c>
      <c r="K14" s="11">
        <f t="shared" ref="K14" si="11">AVERAGE(C14:G14)</f>
        <v>398.91666666666669</v>
      </c>
      <c r="L14" s="11">
        <f t="shared" ref="L14" si="12">STDEV(C14:G14)</f>
        <v>46.260359200219504</v>
      </c>
      <c r="M14" s="21">
        <f t="shared" si="4"/>
        <v>0.11596496979374013</v>
      </c>
      <c r="N14" s="10">
        <f t="shared" ref="N14" si="13">C14*I14</f>
        <v>1403</v>
      </c>
    </row>
    <row r="15" spans="1:14" ht="60.75" thickBot="1" x14ac:dyDescent="0.3">
      <c r="A15" s="15">
        <v>6</v>
      </c>
      <c r="B15" s="39" t="s">
        <v>31</v>
      </c>
      <c r="C15" s="17">
        <v>1067.5</v>
      </c>
      <c r="D15" s="19">
        <v>1228</v>
      </c>
      <c r="E15" s="19">
        <v>1351</v>
      </c>
      <c r="F15" s="9" t="s">
        <v>25</v>
      </c>
      <c r="G15" s="9" t="s">
        <v>25</v>
      </c>
      <c r="H15" s="16">
        <f t="shared" ref="H15:H17" si="14">C15+D15+E15</f>
        <v>3646.5</v>
      </c>
      <c r="I15" s="22">
        <v>2</v>
      </c>
      <c r="J15" s="9">
        <v>3</v>
      </c>
      <c r="K15" s="11">
        <f t="shared" ref="K15:K17" si="15">AVERAGE(C15:G15)</f>
        <v>1215.5</v>
      </c>
      <c r="L15" s="11">
        <f t="shared" ref="L15:L17" si="16">STDEV(C15:G15)</f>
        <v>142.16275883648291</v>
      </c>
      <c r="M15" s="21">
        <f t="shared" si="4"/>
        <v>0.11695825490455196</v>
      </c>
      <c r="N15" s="10">
        <f t="shared" ref="N15:N17" si="17">C15*I15</f>
        <v>2135</v>
      </c>
    </row>
    <row r="16" spans="1:14" ht="45.75" thickBot="1" x14ac:dyDescent="0.3">
      <c r="A16" s="15">
        <v>7</v>
      </c>
      <c r="B16" s="39" t="s">
        <v>32</v>
      </c>
      <c r="C16" s="17">
        <v>4571.95</v>
      </c>
      <c r="D16" s="19">
        <v>4801</v>
      </c>
      <c r="E16" s="19">
        <v>5281</v>
      </c>
      <c r="F16" s="9" t="s">
        <v>25</v>
      </c>
      <c r="G16" s="9" t="s">
        <v>25</v>
      </c>
      <c r="H16" s="16">
        <f t="shared" si="14"/>
        <v>14653.95</v>
      </c>
      <c r="I16" s="22">
        <v>2</v>
      </c>
      <c r="J16" s="9">
        <v>3</v>
      </c>
      <c r="K16" s="11">
        <f t="shared" si="15"/>
        <v>4884.6500000000005</v>
      </c>
      <c r="L16" s="11">
        <f t="shared" si="16"/>
        <v>361.85075307369482</v>
      </c>
      <c r="M16" s="21">
        <f t="shared" si="4"/>
        <v>7.4079156761220302E-2</v>
      </c>
      <c r="N16" s="10">
        <f t="shared" si="17"/>
        <v>9143.9</v>
      </c>
    </row>
    <row r="17" spans="1:14" ht="45.75" thickBot="1" x14ac:dyDescent="0.3">
      <c r="A17" s="15">
        <v>8</v>
      </c>
      <c r="B17" s="39" t="s">
        <v>33</v>
      </c>
      <c r="C17" s="17">
        <v>1718.16</v>
      </c>
      <c r="D17" s="19">
        <v>1976</v>
      </c>
      <c r="E17" s="19">
        <v>2272</v>
      </c>
      <c r="F17" s="9" t="s">
        <v>25</v>
      </c>
      <c r="G17" s="9" t="s">
        <v>25</v>
      </c>
      <c r="H17" s="16">
        <f t="shared" si="14"/>
        <v>5966.16</v>
      </c>
      <c r="I17" s="22">
        <v>2</v>
      </c>
      <c r="J17" s="9">
        <v>3</v>
      </c>
      <c r="K17" s="11">
        <f t="shared" si="15"/>
        <v>1988.72</v>
      </c>
      <c r="L17" s="11">
        <f t="shared" si="16"/>
        <v>277.13901782318527</v>
      </c>
      <c r="M17" s="21">
        <f t="shared" si="4"/>
        <v>0.13935547378373289</v>
      </c>
      <c r="N17" s="10">
        <f t="shared" si="17"/>
        <v>3436.32</v>
      </c>
    </row>
    <row r="18" spans="1:14" ht="120.75" thickBot="1" x14ac:dyDescent="0.3">
      <c r="A18" s="15">
        <v>9</v>
      </c>
      <c r="B18" s="39" t="s">
        <v>34</v>
      </c>
      <c r="C18" s="17">
        <v>8352.94</v>
      </c>
      <c r="D18" s="19">
        <v>9188</v>
      </c>
      <c r="E18" s="19">
        <v>10107</v>
      </c>
      <c r="F18" s="9" t="s">
        <v>25</v>
      </c>
      <c r="G18" s="9" t="s">
        <v>25</v>
      </c>
      <c r="H18" s="16">
        <f t="shared" ref="H18" si="18">C18+D18+E18</f>
        <v>27647.940000000002</v>
      </c>
      <c r="I18" s="22">
        <v>2</v>
      </c>
      <c r="J18" s="9">
        <v>3</v>
      </c>
      <c r="K18" s="11">
        <f t="shared" ref="K18" si="19">AVERAGE(C18:G18)</f>
        <v>9215.9800000000014</v>
      </c>
      <c r="L18" s="11">
        <f t="shared" ref="L18" si="20">STDEV(C18:G18)</f>
        <v>877.36467970850049</v>
      </c>
      <c r="M18" s="21">
        <f t="shared" si="4"/>
        <v>9.5200367156667048E-2</v>
      </c>
      <c r="N18" s="10">
        <f t="shared" ref="N18" si="21">C18*I18</f>
        <v>16705.88</v>
      </c>
    </row>
    <row r="19" spans="1:14" x14ac:dyDescent="0.25">
      <c r="A19" s="23" t="s">
        <v>21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18"/>
      <c r="N19" s="12">
        <f>SUM(N10:N18)</f>
        <v>47677.64</v>
      </c>
    </row>
    <row r="20" spans="1:1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2"/>
      <c r="L20" s="1"/>
      <c r="M20" s="1"/>
      <c r="N20" s="2"/>
    </row>
  </sheetData>
  <mergeCells count="12">
    <mergeCell ref="A19:L19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ageMargins left="0.70866141732283472" right="0.70866141732283472" top="0.55118110236220474" bottom="0.55118110236220474" header="0" footer="0"/>
  <pageSetup paperSize="9" scale="7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User</cp:lastModifiedBy>
  <cp:lastPrinted>2022-03-17T09:14:37Z</cp:lastPrinted>
  <dcterms:created xsi:type="dcterms:W3CDTF">2016-09-26T13:34:20Z</dcterms:created>
  <dcterms:modified xsi:type="dcterms:W3CDTF">2026-06-23T09:35:01Z</dcterms:modified>
</cp:coreProperties>
</file>