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1_3A53465206DCF60DC923D16FF1F5942ABDA6FBCD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Лист1!$A$8:$J$22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J16" i="1" s="1"/>
  <c r="I17" i="1"/>
  <c r="J17" i="1" s="1"/>
  <c r="I18" i="1"/>
  <c r="J18" i="1" s="1"/>
  <c r="I19" i="1"/>
  <c r="J19" i="1" s="1"/>
  <c r="I20" i="1"/>
  <c r="J20" i="1" s="1"/>
  <c r="H16" i="1"/>
  <c r="H17" i="1"/>
  <c r="H18" i="1"/>
  <c r="H19" i="1"/>
  <c r="H20" i="1"/>
  <c r="I10" i="1" l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21" i="1"/>
  <c r="J21" i="1" s="1"/>
  <c r="I9" i="1"/>
  <c r="J9" i="1" s="1"/>
  <c r="H9" i="1"/>
  <c r="H10" i="1"/>
  <c r="H11" i="1"/>
  <c r="H12" i="1"/>
  <c r="H13" i="1"/>
  <c r="H14" i="1"/>
  <c r="H15" i="1"/>
  <c r="H21" i="1"/>
  <c r="J22" i="1" l="1"/>
  <c r="C6" i="1" s="1"/>
</calcChain>
</file>

<file path=xl/sharedStrings.xml><?xml version="1.0" encoding="utf-8"?>
<sst xmlns="http://schemas.openxmlformats.org/spreadsheetml/2006/main" count="45" uniqueCount="33">
  <si>
    <t>№ п/п</t>
  </si>
  <si>
    <t>Наименование</t>
  </si>
  <si>
    <t>Кол-во</t>
  </si>
  <si>
    <t>НМЦК</t>
  </si>
  <si>
    <t>Ед.изм</t>
  </si>
  <si>
    <t>шт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</si>
  <si>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</si>
  <si>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</si>
  <si>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</si>
  <si>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</si>
  <si>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</si>
  <si>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</si>
  <si>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</si>
  <si>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 (с НДС)</t>
  </si>
  <si>
    <t>Цена 2, руб. (с НДС)</t>
  </si>
  <si>
    <t>Цена 3, руб. (с НДС)</t>
  </si>
  <si>
    <t>Директор ________________А.В. Кравченко</t>
  </si>
  <si>
    <r>
      <rPr>
        <b/>
        <sz val="10"/>
        <color theme="1"/>
        <rFont val="Arial"/>
        <family val="2"/>
        <charset val="204"/>
      </rPr>
      <t>Min</t>
    </r>
    <r>
      <rPr>
        <sz val="10"/>
        <color theme="1"/>
        <rFont val="Arial"/>
        <family val="2"/>
        <charset val="204"/>
      </rPr>
      <t xml:space="preserve"> предложенная цена за ед., руб.</t>
    </r>
  </si>
  <si>
    <t>Коэфф. вар.</t>
  </si>
  <si>
    <t>Бумага офисная А4, 80 г/м2, 500 л., марка С, SVETOCOPY
CLASSIC, Россия, 146% (CIE)</t>
  </si>
  <si>
    <t>Поставка канцелярских товаров (Долгоозерная)</t>
  </si>
  <si>
    <t xml:space="preserve">Блок для записей непроклеенный, 9х9х9 см, плотность
80 г/м2, белизна 95-98%, </t>
  </si>
  <si>
    <t xml:space="preserve">Маркеры стираемые для белой доски НАБОР 4 ЦВЕТА,
BRAUBERG, 5 мм, </t>
  </si>
  <si>
    <t xml:space="preserve">Скоросшиватель пластиковый BRAUBERG, А4, 130/180
мкм, синий, </t>
  </si>
  <si>
    <t xml:space="preserve">Скрепки большие 50 мм, ОФИСМАГ, оцинкованные,
гофрированные, 50 шт., в картонной коробке, </t>
  </si>
  <si>
    <t xml:space="preserve">Ножницы BRAUBERG "Soft Grip", 190 мм, черно-синие,
резиновые вставки, 3-сторонняя заточка, </t>
  </si>
  <si>
    <t>Подставка-органайзер BRAUBERG "Germanium",
металлическая, 3 секции, 102х186х95 мм, черная,</t>
  </si>
  <si>
    <t xml:space="preserve">Блок самоклеящийся (стикеры), BRAUBERG,
НЕОНОВЫЙ, 76х76 мм, 400 листов, 8 цветов, </t>
  </si>
  <si>
    <t xml:space="preserve">Папки-файлы перфорированные, А4, STAFF "ЭКОНОМ",
КОМПЛЕКТ 100 шт., матовые, 45 мкм, </t>
  </si>
  <si>
    <t xml:space="preserve">Дырокол металлический BRAUBERG "Extra", до 40
листов, черный, </t>
  </si>
  <si>
    <t xml:space="preserve">Журнал учёта выдачи инструкций по охране труда, 96 л.,
А4 200х290 мм, бумвинил, офсет, BRAUBERG, </t>
  </si>
  <si>
    <t xml:space="preserve">Ручка гелевая с грипом BIC "Gelocity Stic", ЧЕРНАЯ, узел
0,5 мм, линия письма 0,29 мм, </t>
  </si>
  <si>
    <t xml:space="preserve">Папка для черчения БОЛЬШАЯ А2, 420х594 мм, 24 л., 200 г/м2, без рамки, ватман ГОЗНАК КБФ, BRAUBERG,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</si>
</sst>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topLeftCell="A7" workbookViewId="0">
      <selection activeCell="B21" sqref="B21"/>
    </sheetView>
  </sheetViews>
  <sheetFormatPr defaultRowHeight="15" x14ac:dyDescent="0.25"/>
  <cols>
    <col min="1" max="1" width="6.42578125" bestFit="1" customWidth="1"/>
    <col min="2" max="2" width="52.42578125" style="2" customWidth="1"/>
    <col min="3" max="3" width="7.28515625" style="2" bestFit="1" customWidth="1"/>
    <col min="4" max="4" width="7.28515625" style="10" bestFit="1" customWidth="1"/>
    <col min="5" max="5" width="10.7109375" customWidth="1"/>
    <col min="6" max="6" width="11.85546875" style="1" customWidth="1"/>
    <col min="7" max="7" width="11.42578125" customWidth="1"/>
    <col min="8" max="8" width="8.42578125" customWidth="1"/>
    <col min="9" max="9" width="15.85546875" style="3" customWidth="1"/>
    <col min="10" max="10" width="10.140625" bestFit="1" customWidth="1"/>
    <col min="11" max="11" width="5" customWidth="1"/>
  </cols>
  <sheetData>
    <row r="1" spans="1:10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</row>
    <row r="3" spans="1:10" s="18" customFormat="1" ht="12.75" x14ac:dyDescent="0.2">
      <c r="A3" s="27" t="s">
        <v>8</v>
      </c>
      <c r="B3" s="27"/>
      <c r="C3" s="28" t="s">
        <v>20</v>
      </c>
      <c r="D3" s="28"/>
      <c r="E3" s="28"/>
      <c r="F3" s="28"/>
      <c r="G3" s="28"/>
      <c r="H3" s="28"/>
      <c r="I3" s="28"/>
      <c r="J3" s="28"/>
    </row>
    <row r="4" spans="1:10" s="18" customFormat="1" ht="26.25" customHeight="1" x14ac:dyDescent="0.2">
      <c r="A4" s="27" t="s">
        <v>9</v>
      </c>
      <c r="B4" s="27"/>
      <c r="C4" s="22" t="s">
        <v>10</v>
      </c>
      <c r="D4" s="22"/>
      <c r="E4" s="22"/>
      <c r="F4" s="22"/>
      <c r="G4" s="22"/>
      <c r="H4" s="22"/>
      <c r="I4" s="22"/>
      <c r="J4" s="22"/>
    </row>
    <row r="5" spans="1:10" s="18" customFormat="1" ht="205.5" customHeight="1" x14ac:dyDescent="0.2">
      <c r="A5" s="27" t="s">
        <v>7</v>
      </c>
      <c r="B5" s="27"/>
      <c r="C5" s="22" t="s">
        <v>11</v>
      </c>
      <c r="D5" s="22"/>
      <c r="E5" s="22"/>
      <c r="F5" s="22"/>
      <c r="G5" s="22"/>
      <c r="H5" s="22"/>
      <c r="I5" s="22"/>
      <c r="J5" s="22"/>
    </row>
    <row r="6" spans="1:10" s="18" customFormat="1" ht="15" customHeight="1" x14ac:dyDescent="0.2">
      <c r="A6" s="25" t="s">
        <v>12</v>
      </c>
      <c r="B6" s="26"/>
      <c r="C6" s="23">
        <f>J22</f>
        <v>31280.57</v>
      </c>
      <c r="D6" s="24"/>
      <c r="E6" s="24"/>
      <c r="F6" s="24"/>
      <c r="G6" s="24"/>
      <c r="H6" s="24"/>
      <c r="I6" s="24"/>
      <c r="J6" s="24"/>
    </row>
    <row r="7" spans="1:10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0" ht="38.25" x14ac:dyDescent="0.25">
      <c r="A8" s="4" t="s">
        <v>0</v>
      </c>
      <c r="B8" s="4" t="s">
        <v>1</v>
      </c>
      <c r="C8" s="4" t="s">
        <v>4</v>
      </c>
      <c r="D8" s="4" t="s">
        <v>2</v>
      </c>
      <c r="E8" s="5" t="s">
        <v>13</v>
      </c>
      <c r="F8" s="5" t="s">
        <v>14</v>
      </c>
      <c r="G8" s="5" t="s">
        <v>15</v>
      </c>
      <c r="H8" s="4" t="s">
        <v>18</v>
      </c>
      <c r="I8" s="9" t="s">
        <v>17</v>
      </c>
      <c r="J8" s="4" t="s">
        <v>3</v>
      </c>
    </row>
    <row r="9" spans="1:10" ht="38.25" x14ac:dyDescent="0.25">
      <c r="A9" s="4">
        <v>1</v>
      </c>
      <c r="B9" s="20" t="s">
        <v>19</v>
      </c>
      <c r="C9" s="9" t="s">
        <v>5</v>
      </c>
      <c r="D9" s="4">
        <v>15</v>
      </c>
      <c r="E9" s="7">
        <v>500.7</v>
      </c>
      <c r="F9" s="7">
        <v>476.86</v>
      </c>
      <c r="G9" s="7">
        <v>529.31466666666597</v>
      </c>
      <c r="H9" s="6">
        <f>STDEVA(E9:G9)/(SUM(E9:G9)/COUNTIF(E9:G9,"&gt;0"))</f>
        <v>5.2287413076672805E-2</v>
      </c>
      <c r="I9" s="7">
        <f>MIN(E9:G9)</f>
        <v>476.86</v>
      </c>
      <c r="J9" s="7">
        <f t="shared" ref="J9" si="0">I9*D9</f>
        <v>7152.9000000000005</v>
      </c>
    </row>
    <row r="10" spans="1:10" ht="25.5" x14ac:dyDescent="0.25">
      <c r="A10" s="4">
        <v>2</v>
      </c>
      <c r="B10" s="20" t="s">
        <v>21</v>
      </c>
      <c r="C10" s="9" t="s">
        <v>5</v>
      </c>
      <c r="D10" s="4">
        <v>2</v>
      </c>
      <c r="E10" s="7">
        <v>219.43</v>
      </c>
      <c r="F10" s="7">
        <v>208.98</v>
      </c>
      <c r="G10" s="7">
        <v>231.97</v>
      </c>
      <c r="H10" s="6">
        <f t="shared" ref="H10:H21" si="1">STDEVA(E10:G10)/(SUM(E10:G10)/COUNTIF(E10:G10,"&gt;0"))</f>
        <v>5.2291812791852986E-2</v>
      </c>
      <c r="I10" s="7">
        <f t="shared" ref="I10:I21" si="2">MIN(E10:G10)</f>
        <v>208.98</v>
      </c>
      <c r="J10" s="7">
        <f t="shared" ref="J10:J21" si="3">I10*D10</f>
        <v>417.96</v>
      </c>
    </row>
    <row r="11" spans="1:10" ht="25.5" x14ac:dyDescent="0.25">
      <c r="A11" s="4">
        <v>3</v>
      </c>
      <c r="B11" s="20" t="s">
        <v>22</v>
      </c>
      <c r="C11" s="9" t="s">
        <v>5</v>
      </c>
      <c r="D11" s="4">
        <v>2</v>
      </c>
      <c r="E11" s="7">
        <v>486.96</v>
      </c>
      <c r="F11" s="7">
        <v>463.77</v>
      </c>
      <c r="G11" s="7">
        <v>514.78499999999997</v>
      </c>
      <c r="H11" s="6">
        <f t="shared" si="1"/>
        <v>5.2287220970521624E-2</v>
      </c>
      <c r="I11" s="7">
        <f t="shared" si="2"/>
        <v>463.77</v>
      </c>
      <c r="J11" s="7">
        <f t="shared" si="3"/>
        <v>927.54</v>
      </c>
    </row>
    <row r="12" spans="1:10" ht="25.5" x14ac:dyDescent="0.25">
      <c r="A12" s="4">
        <v>4</v>
      </c>
      <c r="B12" s="20" t="s">
        <v>23</v>
      </c>
      <c r="C12" s="9" t="s">
        <v>5</v>
      </c>
      <c r="D12" s="4">
        <v>30</v>
      </c>
      <c r="E12" s="7">
        <v>43.932000000000002</v>
      </c>
      <c r="F12" s="7">
        <v>41.84</v>
      </c>
      <c r="G12" s="7">
        <v>46.442333333333302</v>
      </c>
      <c r="H12" s="6">
        <f t="shared" si="1"/>
        <v>5.2286310327964526E-2</v>
      </c>
      <c r="I12" s="7">
        <f t="shared" si="2"/>
        <v>41.84</v>
      </c>
      <c r="J12" s="7">
        <f t="shared" si="3"/>
        <v>1255.2</v>
      </c>
    </row>
    <row r="13" spans="1:10" ht="25.5" x14ac:dyDescent="0.25">
      <c r="A13" s="4">
        <v>5</v>
      </c>
      <c r="B13" s="20" t="s">
        <v>24</v>
      </c>
      <c r="C13" s="9" t="s">
        <v>5</v>
      </c>
      <c r="D13" s="4">
        <v>6</v>
      </c>
      <c r="E13" s="7">
        <v>106.743333333333</v>
      </c>
      <c r="F13" s="7">
        <v>101.66</v>
      </c>
      <c r="G13" s="7">
        <v>112.84333333333301</v>
      </c>
      <c r="H13" s="6">
        <f t="shared" si="1"/>
        <v>5.2290317417214738E-2</v>
      </c>
      <c r="I13" s="7">
        <f t="shared" si="2"/>
        <v>101.66</v>
      </c>
      <c r="J13" s="7">
        <f t="shared" si="3"/>
        <v>609.96</v>
      </c>
    </row>
    <row r="14" spans="1:10" ht="25.5" x14ac:dyDescent="0.25">
      <c r="A14" s="4">
        <v>6</v>
      </c>
      <c r="B14" s="20" t="s">
        <v>25</v>
      </c>
      <c r="C14" s="9" t="s">
        <v>5</v>
      </c>
      <c r="D14" s="4">
        <v>5</v>
      </c>
      <c r="E14" s="7">
        <v>333.858</v>
      </c>
      <c r="F14" s="7">
        <v>317.95999999999998</v>
      </c>
      <c r="G14" s="7">
        <v>352.93599999999998</v>
      </c>
      <c r="H14" s="6">
        <f t="shared" si="1"/>
        <v>5.2287655754022638E-2</v>
      </c>
      <c r="I14" s="7">
        <f t="shared" si="2"/>
        <v>317.95999999999998</v>
      </c>
      <c r="J14" s="7">
        <f t="shared" si="3"/>
        <v>1589.8</v>
      </c>
    </row>
    <row r="15" spans="1:10" ht="25.5" x14ac:dyDescent="0.25">
      <c r="A15" s="4">
        <v>7</v>
      </c>
      <c r="B15" s="20" t="s">
        <v>26</v>
      </c>
      <c r="C15" s="9" t="s">
        <v>5</v>
      </c>
      <c r="D15" s="4">
        <v>2</v>
      </c>
      <c r="E15" s="7">
        <v>704.14</v>
      </c>
      <c r="F15" s="7">
        <v>670.61</v>
      </c>
      <c r="G15" s="7">
        <v>744.375</v>
      </c>
      <c r="H15" s="6">
        <f t="shared" si="1"/>
        <v>5.2285618329679887E-2</v>
      </c>
      <c r="I15" s="7">
        <f t="shared" si="2"/>
        <v>670.61</v>
      </c>
      <c r="J15" s="7">
        <f t="shared" si="3"/>
        <v>1341.22</v>
      </c>
    </row>
    <row r="16" spans="1:10" ht="25.5" x14ac:dyDescent="0.25">
      <c r="A16" s="4">
        <v>8</v>
      </c>
      <c r="B16" s="20" t="s">
        <v>27</v>
      </c>
      <c r="C16" s="9" t="s">
        <v>5</v>
      </c>
      <c r="D16" s="4">
        <v>1</v>
      </c>
      <c r="E16" s="7">
        <v>618.22</v>
      </c>
      <c r="F16" s="7">
        <v>588.78</v>
      </c>
      <c r="G16" s="7">
        <v>653.54999999999995</v>
      </c>
      <c r="H16" s="6">
        <f t="shared" si="1"/>
        <v>5.2290351143686249E-2</v>
      </c>
      <c r="I16" s="7">
        <f t="shared" si="2"/>
        <v>588.78</v>
      </c>
      <c r="J16" s="7">
        <f t="shared" si="3"/>
        <v>588.78</v>
      </c>
    </row>
    <row r="17" spans="1:11" ht="25.5" x14ac:dyDescent="0.25">
      <c r="A17" s="4">
        <v>9</v>
      </c>
      <c r="B17" s="20" t="s">
        <v>28</v>
      </c>
      <c r="C17" s="9" t="s">
        <v>5</v>
      </c>
      <c r="D17" s="4">
        <v>10</v>
      </c>
      <c r="E17" s="7">
        <v>452.529</v>
      </c>
      <c r="F17" s="7">
        <v>430.98</v>
      </c>
      <c r="G17" s="7">
        <v>478.38799999999998</v>
      </c>
      <c r="H17" s="6">
        <f t="shared" si="1"/>
        <v>5.2287281123532932E-2</v>
      </c>
      <c r="I17" s="7">
        <f t="shared" si="2"/>
        <v>430.98</v>
      </c>
      <c r="J17" s="7">
        <f t="shared" si="3"/>
        <v>4309.8</v>
      </c>
    </row>
    <row r="18" spans="1:11" ht="25.5" x14ac:dyDescent="0.25">
      <c r="A18" s="4">
        <v>10</v>
      </c>
      <c r="B18" s="20" t="s">
        <v>29</v>
      </c>
      <c r="C18" s="9" t="s">
        <v>5</v>
      </c>
      <c r="D18" s="4">
        <v>1</v>
      </c>
      <c r="E18" s="7">
        <v>1361.9</v>
      </c>
      <c r="F18" s="7">
        <v>1297.05</v>
      </c>
      <c r="G18" s="7">
        <v>1439.73</v>
      </c>
      <c r="H18" s="6">
        <f t="shared" si="1"/>
        <v>5.2288786497408049E-2</v>
      </c>
      <c r="I18" s="7">
        <f t="shared" si="2"/>
        <v>1297.05</v>
      </c>
      <c r="J18" s="7">
        <f t="shared" si="3"/>
        <v>1297.05</v>
      </c>
    </row>
    <row r="19" spans="1:11" ht="25.5" x14ac:dyDescent="0.25">
      <c r="A19" s="4">
        <v>11</v>
      </c>
      <c r="B19" s="20" t="s">
        <v>30</v>
      </c>
      <c r="C19" s="9" t="s">
        <v>5</v>
      </c>
      <c r="D19" s="4">
        <v>6</v>
      </c>
      <c r="E19" s="7">
        <v>474.97833333333301</v>
      </c>
      <c r="F19" s="7">
        <v>452.36</v>
      </c>
      <c r="G19" s="7">
        <v>502.12</v>
      </c>
      <c r="H19" s="6">
        <f t="shared" si="1"/>
        <v>5.2287446028584074E-2</v>
      </c>
      <c r="I19" s="7">
        <f t="shared" si="2"/>
        <v>452.36</v>
      </c>
      <c r="J19" s="7">
        <f t="shared" si="3"/>
        <v>2714.16</v>
      </c>
    </row>
    <row r="20" spans="1:11" ht="38.25" x14ac:dyDescent="0.25">
      <c r="A20" s="4">
        <v>12</v>
      </c>
      <c r="B20" s="20" t="s">
        <v>31</v>
      </c>
      <c r="C20" s="9" t="s">
        <v>5</v>
      </c>
      <c r="D20" s="4">
        <v>20</v>
      </c>
      <c r="E20" s="7">
        <v>80.272499999999994</v>
      </c>
      <c r="F20" s="7">
        <v>76.45</v>
      </c>
      <c r="G20" s="7">
        <v>84.859499999999997</v>
      </c>
      <c r="H20" s="6">
        <f t="shared" si="1"/>
        <v>5.2287062157779417E-2</v>
      </c>
      <c r="I20" s="7">
        <f t="shared" si="2"/>
        <v>76.45</v>
      </c>
      <c r="J20" s="7">
        <f t="shared" si="3"/>
        <v>1529</v>
      </c>
    </row>
    <row r="21" spans="1:11" ht="25.5" x14ac:dyDescent="0.25">
      <c r="A21" s="4">
        <v>13</v>
      </c>
      <c r="B21" s="20" t="s">
        <v>32</v>
      </c>
      <c r="C21" s="9" t="s">
        <v>5</v>
      </c>
      <c r="D21" s="4">
        <v>10</v>
      </c>
      <c r="E21" s="7">
        <v>792.45600000000002</v>
      </c>
      <c r="F21" s="7">
        <v>754.72</v>
      </c>
      <c r="G21" s="7">
        <v>837.73900000000003</v>
      </c>
      <c r="H21" s="6">
        <f t="shared" si="1"/>
        <v>5.2286937118300021E-2</v>
      </c>
      <c r="I21" s="7">
        <f t="shared" si="2"/>
        <v>754.72</v>
      </c>
      <c r="J21" s="7">
        <f t="shared" si="3"/>
        <v>7547.2000000000007</v>
      </c>
    </row>
    <row r="22" spans="1:11" x14ac:dyDescent="0.25">
      <c r="A22" s="11"/>
      <c r="B22" s="12"/>
      <c r="C22" s="13"/>
      <c r="D22" s="13"/>
      <c r="E22" s="14"/>
      <c r="F22" s="14"/>
      <c r="G22" s="14"/>
      <c r="H22" s="15"/>
      <c r="I22" s="14"/>
      <c r="J22" s="16">
        <f>SUM(J9:J21)</f>
        <v>31280.57</v>
      </c>
      <c r="K22" s="8"/>
    </row>
    <row r="24" spans="1:11" x14ac:dyDescent="0.25">
      <c r="B24" s="2" t="s">
        <v>16</v>
      </c>
      <c r="I24" s="19"/>
      <c r="J24" s="3"/>
    </row>
    <row r="25" spans="1:11" x14ac:dyDescent="0.25">
      <c r="I25" s="19"/>
      <c r="J25" s="3"/>
    </row>
  </sheetData>
  <mergeCells count="11">
    <mergeCell ref="A2:B2"/>
    <mergeCell ref="C5:J5"/>
    <mergeCell ref="C6:J6"/>
    <mergeCell ref="A6:B6"/>
    <mergeCell ref="A1:J1"/>
    <mergeCell ref="A3:B3"/>
    <mergeCell ref="A4:B4"/>
    <mergeCell ref="A5:B5"/>
    <mergeCell ref="C2:J2"/>
    <mergeCell ref="C3:J3"/>
    <mergeCell ref="C4:J4"/>
  </mergeCells>
  <phoneticPr fontId="5" type="noConversion"/>
  <conditionalFormatting sqref="H9:H22">
    <cfRule type="cellIs" dxfId="0" priority="1" stopIfTrue="1" operator="greaterThan">
      <formula>0.33</formula>
    </cfRule>
  </conditionalFormatting>
  <pageMargins left="0.23622047244094491" right="0.23622047244094491" top="0.35433070866141736" bottom="0.35433070866141736" header="0.31496062992125984" footer="0.31496062992125984"/>
  <pageSetup paperSize="9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2026-06-20T14:03:02Z</dcterms:modified>
</cp:coreProperties>
</file>