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656C54DF-D9E4-414E-A054-DC7C9578CD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Лист1!$A$8:$J$14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J10" i="1" s="1"/>
  <c r="I11" i="1"/>
  <c r="J11" i="1" s="1"/>
  <c r="I12" i="1"/>
  <c r="J12" i="1" s="1"/>
  <c r="I13" i="1"/>
  <c r="J13" i="1" s="1"/>
  <c r="I9" i="1"/>
  <c r="J9" i="1" s="1"/>
  <c r="H9" i="1"/>
  <c r="H10" i="1"/>
  <c r="H11" i="1"/>
  <c r="H12" i="1"/>
  <c r="H13" i="1"/>
  <c r="J14" i="1" l="1"/>
  <c r="C6" i="1" s="1"/>
</calcChain>
</file>

<file path=xl/sharedStrings.xml><?xml version="1.0" encoding="utf-8"?>
<sst xmlns="http://schemas.openxmlformats.org/spreadsheetml/2006/main" count="29" uniqueCount="25">
  <si>
    <t>№ п/п</t>
  </si>
  <si>
    <t>Наименование</t>
  </si>
  <si>
    <t>Кол-во</t>
  </si>
  <si>
    <t>НМЦК</t>
  </si>
  <si>
    <t>Ед.изм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</si>
  <si>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</si>
  <si>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</si>
  <si>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</si>
  <si>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</si>
  <si>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</si>
  <si>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</si>
  <si>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</si>
  <si>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t>Цена 1, руб. (с НДС)</t>
  </si>
  <si>
    <t>Цена 2, руб. (с НДС)</t>
  </si>
  <si>
    <t>Цена 3, руб. (с НДС)</t>
  </si>
  <si>
    <t>Директор ________________А.В. Кравченко</t>
  </si>
  <si>
    <r>
      <rPr>
        <b/>
        <sz val="10"/>
        <color theme="1"/>
        <rFont val="Arial"/>
        <family val="2"/>
        <charset val="204"/>
      </rPr>
      <t>Min</t>
    </r>
    <r>
      <rPr>
        <sz val="10"/>
        <color theme="1"/>
        <rFont val="Arial"/>
        <family val="2"/>
        <charset val="204"/>
      </rPr>
      <t xml:space="preserve"> предложенная цена за ед., руб.</t>
    </r>
  </si>
  <si>
    <t>Коэфф. вар.</t>
  </si>
  <si>
    <t>Поставка хозяйственных товаров (Школьнаяя)</t>
  </si>
  <si>
    <r>
      <rPr>
        <sz val="10"/>
        <rFont val="Arial"/>
        <family val="2"/>
        <charset val="204"/>
      </rPr>
      <t>Гель для мытья посуды антибактериальный 500 мл, SYNERGETIC "Яблоко"</t>
    </r>
  </si>
  <si>
    <r>
      <rPr>
        <sz val="10"/>
        <rFont val="Arial"/>
        <family val="2"/>
        <charset val="204"/>
      </rPr>
      <t>шт</t>
    </r>
  </si>
  <si>
    <r>
      <rPr>
        <sz val="10"/>
        <rFont val="Arial"/>
        <family val="2"/>
        <charset val="204"/>
      </rPr>
      <t>Мыло жидкое ДЕТСКОЕ 300 г, ЗОЛОТОЙ ИДЕАЛ, дозатор, 605516</t>
    </r>
  </si>
  <si>
    <r>
      <rPr>
        <sz val="10"/>
        <rFont val="Arial"/>
        <family val="2"/>
        <charset val="204"/>
      </rPr>
      <t>Бумага туалетная "МЯГКИЙ РУЛОНЧИК" белая, 51 метр, 1-слойная, LAIMA, 114737</t>
    </r>
  </si>
  <si>
    <r>
      <rPr>
        <sz val="10"/>
        <rFont val="Arial"/>
        <family val="2"/>
        <charset val="204"/>
      </rPr>
      <t>Мешки для мусора 120 л, черные, в рулоне 10 штук, особо прочные, ПВД 65 мкм, 70x110 см, LAIMA, 702672</t>
    </r>
  </si>
  <si>
    <r>
      <rPr>
        <sz val="10"/>
        <rFont val="Arial"/>
        <family val="2"/>
        <charset val="204"/>
      </rPr>
      <t>Мешки для мусора 120 л, черные, в рулоне 10 штук, особо прочные, ПВД 50 мкм, 70x110 см, серия ULTRA, BOOMHOUSE (БУМХАУС), 702666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</si>
</sst>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3" fontId="0" fillId="0" borderId="0" xfId="0" applyNumberFormat="1"/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 xr:uid="{00000000-0005-0000-0000-000001000000}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zoomScaleNormal="100" workbookViewId="0">
      <selection activeCell="B13" sqref="B13"/>
    </sheetView>
  </sheetViews>
  <sheetFormatPr defaultRowHeight="15" x14ac:dyDescent="0.25"/>
  <cols>
    <col min="1" max="1" width="6.42578125" bestFit="1" customWidth="1"/>
    <col min="2" max="2" width="52.42578125" style="2" customWidth="1"/>
    <col min="3" max="3" width="7.28515625" style="2" bestFit="1" customWidth="1"/>
    <col min="4" max="4" width="7.28515625" style="10" bestFit="1" customWidth="1"/>
    <col min="5" max="5" width="10.7109375" customWidth="1"/>
    <col min="6" max="6" width="11.85546875" style="1" customWidth="1"/>
    <col min="7" max="7" width="11.42578125" customWidth="1"/>
    <col min="8" max="8" width="8.42578125" customWidth="1"/>
    <col min="9" max="9" width="15.85546875" style="3" customWidth="1"/>
    <col min="10" max="10" width="10.140625" bestFit="1" customWidth="1"/>
    <col min="11" max="11" width="5" customWidth="1"/>
  </cols>
  <sheetData>
    <row r="1" spans="1:11" x14ac:dyDescent="0.25">
      <c r="A1" s="20" t="s">
        <v>5</v>
      </c>
      <c r="B1" s="20"/>
      <c r="C1" s="20"/>
      <c r="D1" s="20"/>
      <c r="E1" s="20"/>
      <c r="F1" s="20"/>
      <c r="G1" s="20"/>
      <c r="H1" s="20"/>
      <c r="I1" s="20"/>
      <c r="J1" s="20"/>
    </row>
    <row r="2" spans="1:1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1" s="18" customFormat="1" ht="12.75" x14ac:dyDescent="0.2">
      <c r="A3" s="26" t="s">
        <v>7</v>
      </c>
      <c r="B3" s="26"/>
      <c r="C3" s="27" t="s">
        <v>18</v>
      </c>
      <c r="D3" s="27"/>
      <c r="E3" s="27"/>
      <c r="F3" s="27"/>
      <c r="G3" s="27"/>
      <c r="H3" s="27"/>
      <c r="I3" s="27"/>
      <c r="J3" s="27"/>
    </row>
    <row r="4" spans="1:11" s="18" customFormat="1" ht="26.25" customHeight="1" x14ac:dyDescent="0.2">
      <c r="A4" s="26" t="s">
        <v>8</v>
      </c>
      <c r="B4" s="26"/>
      <c r="C4" s="21" t="s">
        <v>9</v>
      </c>
      <c r="D4" s="21"/>
      <c r="E4" s="21"/>
      <c r="F4" s="21"/>
      <c r="G4" s="21"/>
      <c r="H4" s="21"/>
      <c r="I4" s="21"/>
      <c r="J4" s="21"/>
    </row>
    <row r="5" spans="1:11" s="18" customFormat="1" ht="205.5" customHeight="1" x14ac:dyDescent="0.2">
      <c r="A5" s="26" t="s">
        <v>6</v>
      </c>
      <c r="B5" s="26"/>
      <c r="C5" s="21" t="s">
        <v>10</v>
      </c>
      <c r="D5" s="21"/>
      <c r="E5" s="21"/>
      <c r="F5" s="21"/>
      <c r="G5" s="21"/>
      <c r="H5" s="21"/>
      <c r="I5" s="21"/>
      <c r="J5" s="21"/>
    </row>
    <row r="6" spans="1:11" s="18" customFormat="1" ht="15" customHeight="1" x14ac:dyDescent="0.2">
      <c r="A6" s="24" t="s">
        <v>11</v>
      </c>
      <c r="B6" s="25"/>
      <c r="C6" s="22">
        <f>J14</f>
        <v>35274.239999999998</v>
      </c>
      <c r="D6" s="23"/>
      <c r="E6" s="23"/>
      <c r="F6" s="23"/>
      <c r="G6" s="23"/>
      <c r="H6" s="23"/>
      <c r="I6" s="23"/>
      <c r="J6" s="23"/>
    </row>
    <row r="7" spans="1:1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</row>
    <row r="8" spans="1:11" ht="38.25" x14ac:dyDescent="0.25">
      <c r="A8" s="4" t="s">
        <v>0</v>
      </c>
      <c r="B8" s="4" t="s">
        <v>1</v>
      </c>
      <c r="C8" s="4" t="s">
        <v>4</v>
      </c>
      <c r="D8" s="4" t="s">
        <v>2</v>
      </c>
      <c r="E8" s="5" t="s">
        <v>12</v>
      </c>
      <c r="F8" s="5" t="s">
        <v>13</v>
      </c>
      <c r="G8" s="5" t="s">
        <v>14</v>
      </c>
      <c r="H8" s="4" t="s">
        <v>17</v>
      </c>
      <c r="I8" s="9" t="s">
        <v>16</v>
      </c>
      <c r="J8" s="4" t="s">
        <v>3</v>
      </c>
    </row>
    <row r="9" spans="1:11" ht="25.5" x14ac:dyDescent="0.25">
      <c r="A9" s="4">
        <v>1</v>
      </c>
      <c r="B9" s="28" t="s">
        <v>19</v>
      </c>
      <c r="C9" s="28" t="s">
        <v>20</v>
      </c>
      <c r="D9" s="28">
        <v>3</v>
      </c>
      <c r="E9" s="7">
        <v>141.50333330000001</v>
      </c>
      <c r="F9" s="7">
        <v>127.48</v>
      </c>
      <c r="G9" s="7">
        <v>133.8533333</v>
      </c>
      <c r="H9" s="6">
        <f>STDEVA(E9:G9)/(SUM(E9:G9)/COUNTIF(E9:G9,"&gt;0"))</f>
        <v>5.2289273022977464E-2</v>
      </c>
      <c r="I9" s="7">
        <f>MIN(E9:G9)</f>
        <v>127.48</v>
      </c>
      <c r="J9" s="7">
        <f t="shared" ref="J9" si="0">I9*D9</f>
        <v>382.44</v>
      </c>
    </row>
    <row r="10" spans="1:11" ht="25.5" x14ac:dyDescent="0.25">
      <c r="A10" s="4">
        <v>2</v>
      </c>
      <c r="B10" s="28" t="s">
        <v>21</v>
      </c>
      <c r="C10" s="28" t="s">
        <v>20</v>
      </c>
      <c r="D10" s="28">
        <v>10</v>
      </c>
      <c r="E10" s="7">
        <v>98.856999999999999</v>
      </c>
      <c r="F10" s="7">
        <v>89.06</v>
      </c>
      <c r="G10" s="7">
        <v>93.513000000000005</v>
      </c>
      <c r="H10" s="6">
        <f t="shared" ref="H10:H13" si="1">STDEVA(E10:G10)/(SUM(E10:G10)/COUNTIF(E10:G10,"&gt;0"))</f>
        <v>5.2289181408103999E-2</v>
      </c>
      <c r="I10" s="7">
        <f t="shared" ref="I10:I13" si="2">MIN(E10:G10)</f>
        <v>89.06</v>
      </c>
      <c r="J10" s="7">
        <f t="shared" ref="J10:J13" si="3">I10*D10</f>
        <v>890.6</v>
      </c>
    </row>
    <row r="11" spans="1:11" ht="25.5" x14ac:dyDescent="0.25">
      <c r="A11" s="4">
        <v>3</v>
      </c>
      <c r="B11" s="28" t="s">
        <v>22</v>
      </c>
      <c r="C11" s="28" t="s">
        <v>20</v>
      </c>
      <c r="D11" s="28">
        <v>960</v>
      </c>
      <c r="E11" s="7">
        <v>29.759104170000001</v>
      </c>
      <c r="F11" s="7">
        <v>26.81</v>
      </c>
      <c r="G11" s="7">
        <v>28.150500000000001</v>
      </c>
      <c r="H11" s="6">
        <f t="shared" si="1"/>
        <v>5.2287135548716487E-2</v>
      </c>
      <c r="I11" s="7">
        <f t="shared" si="2"/>
        <v>26.81</v>
      </c>
      <c r="J11" s="7">
        <f t="shared" si="3"/>
        <v>25737.599999999999</v>
      </c>
    </row>
    <row r="12" spans="1:11" ht="25.5" x14ac:dyDescent="0.25">
      <c r="A12" s="4">
        <v>4</v>
      </c>
      <c r="B12" s="28" t="s">
        <v>23</v>
      </c>
      <c r="C12" s="28" t="s">
        <v>20</v>
      </c>
      <c r="D12" s="28">
        <v>10</v>
      </c>
      <c r="E12" s="7">
        <v>413.16399999999999</v>
      </c>
      <c r="F12" s="7">
        <v>372.22</v>
      </c>
      <c r="G12" s="7">
        <v>390.83100000000002</v>
      </c>
      <c r="H12" s="6">
        <f t="shared" si="1"/>
        <v>5.228680862553553E-2</v>
      </c>
      <c r="I12" s="7">
        <f t="shared" si="2"/>
        <v>372.22</v>
      </c>
      <c r="J12" s="7">
        <f t="shared" si="3"/>
        <v>3722.2000000000003</v>
      </c>
    </row>
    <row r="13" spans="1:11" ht="38.25" x14ac:dyDescent="0.25">
      <c r="A13" s="4">
        <v>5</v>
      </c>
      <c r="B13" s="28" t="s">
        <v>24</v>
      </c>
      <c r="C13" s="28" t="s">
        <v>20</v>
      </c>
      <c r="D13" s="28">
        <v>20</v>
      </c>
      <c r="E13" s="7">
        <v>252.04750000000001</v>
      </c>
      <c r="F13" s="7">
        <v>227.07</v>
      </c>
      <c r="G13" s="7">
        <v>238.42349999999999</v>
      </c>
      <c r="H13" s="6">
        <f t="shared" si="1"/>
        <v>5.2286646560204278E-2</v>
      </c>
      <c r="I13" s="7">
        <f t="shared" si="2"/>
        <v>227.07</v>
      </c>
      <c r="J13" s="7">
        <f t="shared" si="3"/>
        <v>4541.3999999999996</v>
      </c>
    </row>
    <row r="14" spans="1:11" x14ac:dyDescent="0.25">
      <c r="A14" s="11"/>
      <c r="B14" s="12"/>
      <c r="C14" s="13"/>
      <c r="D14" s="13"/>
      <c r="E14" s="14"/>
      <c r="F14" s="14"/>
      <c r="G14" s="14"/>
      <c r="H14" s="15"/>
      <c r="I14" s="14"/>
      <c r="J14" s="16">
        <f>SUM(J9:J13)</f>
        <v>35274.239999999998</v>
      </c>
      <c r="K14" s="8"/>
    </row>
    <row r="16" spans="1:11" x14ac:dyDescent="0.25">
      <c r="B16" s="2" t="s">
        <v>15</v>
      </c>
      <c r="I16" s="19"/>
      <c r="J16" s="3"/>
    </row>
    <row r="17" spans="9:10" x14ac:dyDescent="0.25">
      <c r="I17" s="19"/>
      <c r="J17" s="3"/>
    </row>
  </sheetData>
  <mergeCells count="11">
    <mergeCell ref="A2:B2"/>
    <mergeCell ref="C5:J5"/>
    <mergeCell ref="C6:J6"/>
    <mergeCell ref="A6:B6"/>
    <mergeCell ref="A1:J1"/>
    <mergeCell ref="A3:B3"/>
    <mergeCell ref="A4:B4"/>
    <mergeCell ref="A5:B5"/>
    <mergeCell ref="C2:J2"/>
    <mergeCell ref="C3:J3"/>
    <mergeCell ref="C4:J4"/>
  </mergeCells>
  <phoneticPr fontId="5" type="noConversion"/>
  <conditionalFormatting sqref="H9:H14">
    <cfRule type="cellIs" dxfId="0" priority="1" stopIfTrue="1" operator="greaterThan">
      <formula>0.33</formula>
    </cfRule>
  </conditionalFormatting>
  <pageMargins left="0.23622047244094491" right="0.23622047244094491" top="0.35433070866141736" bottom="0.35433070866141736" header="0.31496062992125984" footer="0.31496062992125984"/>
  <pageSetup paperSize="9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2026-06-20T14:04:28Z</dcterms:modified>
</cp:coreProperties>
</file>