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361"/>
  <workbookPr defaultThemeVersion="124226"/>
  <mc:AlternateContent xmlns:mc="http://schemas.openxmlformats.org/markup-compatibility/2006">
    <mc:Choice Requires="x15">
      <x15ac:absPath xmlns:x15ac="http://schemas.microsoft.com/office/spreadsheetml/2010/11/ac" url="D:\Документы\на 2026\Корь\"/>
    </mc:Choice>
  </mc:AlternateContent>
  <xr:revisionPtr revIDLastSave="0" documentId="13_ncr:1_{3DB5E6D7-F5BB-426A-B85C-155CD88051E3}" xr6:coauthVersionLast="36" xr6:coauthVersionMax="36" xr10:uidLastSave="{00000000-0000-0000-0000-000000000000}"/>
  <bookViews>
    <workbookView xWindow="0" yWindow="0" windowWidth="9405" windowHeight="11850" xr2:uid="{00000000-000D-0000-FFFF-FFFF00000000}"/>
  </bookViews>
  <sheets>
    <sheet name="ЭА 4" sheetId="8" r:id="rId1"/>
    <sheet name="Лист1" sheetId="9" r:id="rId2"/>
  </sheets>
  <definedNames>
    <definedName name="_xlnm._FilterDatabase" localSheetId="0" hidden="1">'ЭА 4'!#REF!</definedName>
    <definedName name="_xlnm.Extract" localSheetId="0">'ЭА 4'!#REF!</definedName>
    <definedName name="_xlnm.Print_Area" localSheetId="0">'ЭА 4'!$A$1:$Q$16</definedName>
  </definedNames>
  <calcPr calcId="191029" iterate="1" iterateCount="201" calcOnSave="0"/>
</workbook>
</file>

<file path=xl/calcChain.xml><?xml version="1.0" encoding="utf-8"?>
<calcChain xmlns="http://schemas.openxmlformats.org/spreadsheetml/2006/main">
  <c r="O12" i="8" l="1"/>
  <c r="J12" i="8"/>
  <c r="F12" i="8" l="1"/>
  <c r="M12" i="8"/>
  <c r="K12" i="8"/>
  <c r="L12" i="8" s="1"/>
</calcChain>
</file>

<file path=xl/sharedStrings.xml><?xml version="1.0" encoding="utf-8"?>
<sst xmlns="http://schemas.openxmlformats.org/spreadsheetml/2006/main" count="36" uniqueCount="36">
  <si>
    <t>Определение и обоснование НМЦК методом сопоставимых рыночных цен (анализа рынка)</t>
  </si>
  <si>
    <t>№ п/п</t>
  </si>
  <si>
    <t>Наименование товара (работы, услуги)</t>
  </si>
  <si>
    <t>Номер источника ценовой информации  (ИЦИ №i) и цена единицы товара, работы, услуги, представленная i-тым ИЦИ (Цi), руб.</t>
  </si>
  <si>
    <t>n - кол-во значений, используемых в расчете (кол-во ответов ИЦИ)</t>
  </si>
  <si>
    <t>Определение однородности совокупности значений выявленных цен</t>
  </si>
  <si>
    <t>&lt;ц - средн. арифм. величина цены единицы прод-ции, руб.</t>
  </si>
  <si>
    <t>Среднее квадратичное отклонение</t>
  </si>
  <si>
    <t xml:space="preserve"> СОСТАВИЛ </t>
  </si>
  <si>
    <t>_____________________________</t>
  </si>
  <si>
    <t>Расчет начальной (максимальной) цены контракта</t>
  </si>
  <si>
    <t xml:space="preserve">v - кол-во (объем) закупаемого товара (работы, услуги) </t>
  </si>
  <si>
    <t>Ед. изм. товара (работы, услуги) по ОКЕИ</t>
  </si>
  <si>
    <t>Специалист отдела закупок</t>
  </si>
  <si>
    <t>где:
 - НМЦК, определяемая методом сопоставимых рыночных цен (анализа рынка);
v - количество (объем) закупаемого товара (работы, услуги);
n - количество значений, используемых в расчете;
i - номер источника ценовой информации;
 - цена единицы товара, работы, услуги, представленная в источнике с номером i, скорректированная с учетом коэффициентов (индексов), применяемых для пересчета цен товаров, работ, услуг с учетом различий в характеристиках товаров, коммерческих и (или) финансовых условий поставок товаров, выполнения работ, оказания услуг, определяемых в соответствии с пунктом 3.17 Методических рекомендаций.</t>
  </si>
  <si>
    <t xml:space="preserve">КОСГУ </t>
  </si>
  <si>
    <t>КТРУ / ОКПД2 / ККН</t>
  </si>
  <si>
    <t>Начальная (максимальная) цена контракта НМЦК рассчитана Заказчиком по формуле, определенной п. 3.21 Методических рекомендаций,</t>
  </si>
  <si>
    <t xml:space="preserve"> </t>
  </si>
  <si>
    <t>ЧЕЛ</t>
  </si>
  <si>
    <t>Расчет НМЦК по наименьшей цене с учетом утвержденных лимитов финансирования, руб.</t>
  </si>
  <si>
    <t>Цена за ед.товара в соотв. с КП на минимальную сумму или предельной ценой, руб.</t>
  </si>
  <si>
    <t>НМЦКмин</t>
  </si>
  <si>
    <t>15=8*14</t>
  </si>
  <si>
    <t>НМЦК:</t>
  </si>
  <si>
    <t>86.90.15.000</t>
  </si>
  <si>
    <r>
      <rPr>
        <b/>
        <sz val="10"/>
        <color theme="1"/>
        <rFont val="Times New Roman"/>
        <family val="1"/>
        <charset val="204"/>
      </rPr>
      <t>ПРИЛОЖЕНИЕ № 2</t>
    </r>
    <r>
      <rPr>
        <sz val="10"/>
        <color theme="1"/>
        <rFont val="Times New Roman"/>
        <family val="1"/>
        <charset val="204"/>
      </rPr>
      <t xml:space="preserve">
к извещению о проведении электронного магазина на Оказание услуг по проведению лабораторных исследований 
в 2026 г. для пациентов СПБ ГКУЗ "ПБ Святого Николая Чудотворца" 
</t>
    </r>
  </si>
  <si>
    <t>Малеева О.Н.</t>
  </si>
  <si>
    <t>с осуществлением сбора и анализа общедоступной ценовой информации в открытой сети "Интепрнет" на 02.07.2026</t>
  </si>
  <si>
    <t>В целях экономии средств бюджета Санкт-Петербурга, руководствуясь статьей 34 Бюджетного кодекса Российской Федерации, в качестве начальной (максимальной) цены контракта принята начальная (максимальная) цена НМЦКср, (из предложений приведённых в таблице) определенная  в соответствии со статьей 22 Федерального закона от 05.04.2013 года № 44-ФЗ «О контрактной системе в сфере закупок товаров, работ, услуг для обеспечения государственных и муниципальных нужд» и приказом Министерства экономического развития Российской Федерации от 02 октября 2013 года № 567 «Об утверждении методических рекомендаций по применению методов определения начальной (максимальной) цены контракта, цены контракта, заключаемого с единственным поставщиком (подрядчиком исполнителем)».</t>
  </si>
  <si>
    <t xml:space="preserve">Анализ на определение антител к вирусу кори (количественный)                                            </t>
  </si>
  <si>
    <t>Предложение 2</t>
  </si>
  <si>
    <t>Предложение 1</t>
  </si>
  <si>
    <t>Предложение 3</t>
  </si>
  <si>
    <t>Начальная (максимальная) цена Контракта составляет109 067,20  рублей (Сто девятьтысяч шестьдесят семь рублей 20 копеек)</t>
  </si>
  <si>
    <r>
      <t xml:space="preserve">V - коэф-нт вариации </t>
    </r>
    <r>
      <rPr>
        <i/>
        <sz val="10"/>
        <color indexed="8"/>
        <rFont val="Times New Roman"/>
        <family val="1"/>
        <charset val="204"/>
      </rPr>
      <t>(не должен превышать 33%)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</si>
</sst>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3" formatCode="_-* #,##0.00\ _₽_-;\-* #,##0.00\ _₽_-;_-* &quot;-&quot;??\ _₽_-;_-@_-"/>
    <numFmt numFmtId="164" formatCode="_-* #,##0.00_-;\-* #,##0.00_-;_-* &quot;-&quot;??_-;_-@_-"/>
    <numFmt numFmtId="165" formatCode="_-* #,##0.00_р_._-;\-* #,##0.00_р_._-;_-* &quot;-&quot;??_р_._-;_-@_-"/>
    <numFmt numFmtId="166" formatCode="0.0000"/>
    <numFmt numFmtId="167" formatCode="_-* #,##0.000000000000000\ _₽_-;\-* #,##0.000000000000000\ _₽_-;_-* &quot;-&quot;??\ _₽_-;_-@_-"/>
    <numFmt numFmtId="168" formatCode="0.000000000000000"/>
  </numFmts>
  <fonts count="17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scheme val="minor"/>
    </font>
    <font>
      <sz val="10"/>
      <name val="Arial"/>
      <family val="2"/>
      <charset val="204"/>
    </font>
    <font>
      <sz val="10"/>
      <name val="Arial Cyr"/>
      <family val="2"/>
      <charset val="204"/>
    </font>
    <font>
      <sz val="10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sz val="10"/>
      <color theme="1"/>
      <name val="Times New Roman"/>
      <family val="2"/>
      <charset val="204"/>
    </font>
    <font>
      <b/>
      <sz val="11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1"/>
      <color rgb="FF000000"/>
      <name val="Times New Roman"/>
      <family val="1"/>
      <charset val="204"/>
    </font>
    <font>
      <b/>
      <sz val="10"/>
      <color rgb="FF000000"/>
      <name val="Times New Roman"/>
      <family val="1"/>
      <charset val="204"/>
    </font>
    <font>
      <sz val="11"/>
      <color theme="1"/>
      <name val="Calibri"/>
      <family val="2"/>
      <charset val="204"/>
      <scheme val="minor"/>
    </font>
    <font>
      <b/>
      <i/>
      <sz val="10"/>
      <color rgb="FF000000"/>
      <name val="Times New Roman"/>
      <family val="1"/>
      <charset val="204"/>
    </font>
    <font>
      <b/>
      <sz val="10"/>
      <name val="Times New Roman"/>
      <family val="1"/>
      <charset val="204"/>
    </font>
    <font>
      <i/>
      <sz val="10"/>
      <color indexed="8"/>
      <name val="Times New Roman"/>
      <family val="1"/>
      <charset val="204"/>
    </font>
    <font>
      <sz val="11"/>
      <name val="Times New Roman"/>
      <family val="1"/>
      <charset val="204"/>
    </font>
    <font>
      <sz val="11"/>
      <color rgb="FF00000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9">
    <xf numFmtId="0" fontId="0" fillId="0" borderId="0"/>
    <xf numFmtId="0" fontId="1" fillId="0" borderId="0"/>
    <xf numFmtId="165" fontId="1" fillId="0" borderId="0" applyFont="0" applyFill="0" applyBorder="0" applyAlignment="0" applyProtection="0"/>
    <xf numFmtId="0" fontId="3" fillId="0" borderId="0"/>
    <xf numFmtId="165" fontId="2" fillId="0" borderId="0" applyFill="0" applyBorder="0" applyAlignment="0" applyProtection="0"/>
    <xf numFmtId="0" fontId="2" fillId="0" borderId="0"/>
    <xf numFmtId="0" fontId="6" fillId="0" borderId="0"/>
    <xf numFmtId="43" fontId="6" fillId="0" borderId="0" applyFont="0" applyFill="0" applyBorder="0" applyAlignment="0" applyProtection="0"/>
    <xf numFmtId="164" fontId="11" fillId="0" borderId="0" applyFont="0" applyFill="0" applyBorder="0" applyAlignment="0" applyProtection="0"/>
  </cellStyleXfs>
  <cellXfs count="61">
    <xf numFmtId="0" fontId="0" fillId="0" borderId="0" xfId="0"/>
    <xf numFmtId="0" fontId="4" fillId="0" borderId="0" xfId="6" applyFont="1" applyFill="1" applyAlignment="1">
      <alignment horizontal="left"/>
    </xf>
    <xf numFmtId="0" fontId="4" fillId="0" borderId="0" xfId="6" applyFont="1" applyFill="1"/>
    <xf numFmtId="0" fontId="8" fillId="0" borderId="0" xfId="6" applyFont="1" applyFill="1" applyAlignment="1">
      <alignment horizontal="left"/>
    </xf>
    <xf numFmtId="0" fontId="8" fillId="0" borderId="0" xfId="6" applyFont="1" applyFill="1"/>
    <xf numFmtId="164" fontId="4" fillId="0" borderId="0" xfId="8" applyFont="1" applyFill="1"/>
    <xf numFmtId="0" fontId="5" fillId="0" borderId="0" xfId="6" applyFont="1" applyFill="1"/>
    <xf numFmtId="0" fontId="5" fillId="0" borderId="0" xfId="6" applyFont="1" applyFill="1" applyAlignment="1">
      <alignment horizontal="left"/>
    </xf>
    <xf numFmtId="166" fontId="4" fillId="0" borderId="0" xfId="6" applyNumberFormat="1" applyFont="1" applyFill="1"/>
    <xf numFmtId="14" fontId="5" fillId="0" borderId="0" xfId="6" applyNumberFormat="1" applyFont="1" applyFill="1" applyAlignment="1">
      <alignment horizontal="left"/>
    </xf>
    <xf numFmtId="164" fontId="4" fillId="0" borderId="0" xfId="8" applyFont="1" applyFill="1" applyAlignment="1"/>
    <xf numFmtId="167" fontId="4" fillId="0" borderId="0" xfId="6" applyNumberFormat="1" applyFont="1" applyFill="1" applyAlignment="1"/>
    <xf numFmtId="168" fontId="4" fillId="0" borderId="0" xfId="6" applyNumberFormat="1" applyFont="1" applyFill="1" applyAlignment="1"/>
    <xf numFmtId="164" fontId="4" fillId="0" borderId="0" xfId="6" applyNumberFormat="1" applyFont="1"/>
    <xf numFmtId="0" fontId="4" fillId="0" borderId="0" xfId="6" applyFont="1"/>
    <xf numFmtId="0" fontId="4" fillId="0" borderId="0" xfId="6" applyFont="1" applyFill="1" applyAlignment="1">
      <alignment horizontal="center"/>
    </xf>
    <xf numFmtId="0" fontId="10" fillId="0" borderId="4" xfId="6" applyFont="1" applyFill="1" applyBorder="1" applyAlignment="1">
      <alignment horizontal="center" vertical="center" wrapText="1"/>
    </xf>
    <xf numFmtId="0" fontId="4" fillId="0" borderId="0" xfId="6" applyFont="1" applyFill="1" applyAlignment="1">
      <alignment horizontal="center"/>
    </xf>
    <xf numFmtId="0" fontId="5" fillId="0" borderId="0" xfId="6" applyFont="1" applyFill="1" applyAlignment="1">
      <alignment horizontal="center"/>
    </xf>
    <xf numFmtId="0" fontId="10" fillId="0" borderId="4" xfId="6" applyFont="1" applyFill="1" applyBorder="1" applyAlignment="1">
      <alignment horizontal="center" vertical="center" wrapText="1"/>
    </xf>
    <xf numFmtId="0" fontId="10" fillId="0" borderId="7" xfId="6" applyFont="1" applyFill="1" applyBorder="1" applyAlignment="1">
      <alignment horizontal="center" vertical="center" wrapText="1"/>
    </xf>
    <xf numFmtId="0" fontId="10" fillId="0" borderId="5" xfId="6" applyFont="1" applyFill="1" applyBorder="1" applyAlignment="1">
      <alignment horizontal="center" vertical="center" wrapText="1"/>
    </xf>
    <xf numFmtId="0" fontId="5" fillId="0" borderId="0" xfId="6" applyFont="1" applyFill="1" applyAlignment="1">
      <alignment horizontal="left" wrapText="1"/>
    </xf>
    <xf numFmtId="0" fontId="4" fillId="0" borderId="0" xfId="6" applyFont="1" applyFill="1" applyAlignment="1">
      <alignment horizontal="left" vertical="center" wrapText="1"/>
    </xf>
    <xf numFmtId="0" fontId="0" fillId="0" borderId="0" xfId="0" applyFill="1" applyAlignment="1">
      <alignment horizontal="left"/>
    </xf>
    <xf numFmtId="0" fontId="4" fillId="0" borderId="6" xfId="6" applyFont="1" applyFill="1" applyBorder="1" applyAlignment="1">
      <alignment horizontal="left" vertical="center" wrapText="1"/>
    </xf>
    <xf numFmtId="0" fontId="4" fillId="0" borderId="0" xfId="6" applyFont="1" applyFill="1" applyAlignment="1">
      <alignment horizontal="right" wrapText="1"/>
    </xf>
    <xf numFmtId="0" fontId="4" fillId="0" borderId="0" xfId="6" applyFont="1" applyFill="1" applyAlignment="1">
      <alignment horizontal="right"/>
    </xf>
    <xf numFmtId="0" fontId="7" fillId="0" borderId="0" xfId="6" applyFont="1" applyFill="1" applyAlignment="1">
      <alignment horizontal="center" vertical="center" wrapText="1"/>
    </xf>
    <xf numFmtId="0" fontId="0" fillId="0" borderId="0" xfId="0" applyFill="1"/>
    <xf numFmtId="0" fontId="9" fillId="0" borderId="0" xfId="6" applyFont="1" applyFill="1" applyAlignment="1">
      <alignment horizontal="center" vertical="center" wrapText="1"/>
    </xf>
    <xf numFmtId="0" fontId="7" fillId="0" borderId="0" xfId="6" applyFont="1" applyFill="1" applyAlignment="1">
      <alignment horizontal="center" vertical="top" wrapText="1"/>
    </xf>
    <xf numFmtId="0" fontId="10" fillId="0" borderId="3" xfId="6" applyFont="1" applyFill="1" applyBorder="1" applyAlignment="1">
      <alignment horizontal="center" vertical="center" wrapText="1"/>
    </xf>
    <xf numFmtId="0" fontId="10" fillId="0" borderId="1" xfId="6" applyFont="1" applyFill="1" applyBorder="1" applyAlignment="1">
      <alignment horizontal="center" vertical="center" wrapText="1"/>
    </xf>
    <xf numFmtId="0" fontId="12" fillId="0" borderId="1" xfId="6" applyFont="1" applyFill="1" applyBorder="1" applyAlignment="1">
      <alignment horizontal="center" vertical="center" wrapText="1"/>
    </xf>
    <xf numFmtId="0" fontId="5" fillId="0" borderId="3" xfId="6" applyFont="1" applyFill="1" applyBorder="1" applyAlignment="1">
      <alignment horizontal="center" vertical="center" wrapText="1"/>
    </xf>
    <xf numFmtId="0" fontId="10" fillId="0" borderId="2" xfId="6" applyFont="1" applyFill="1" applyBorder="1" applyAlignment="1">
      <alignment horizontal="center" vertical="center" wrapText="1"/>
    </xf>
    <xf numFmtId="0" fontId="13" fillId="0" borderId="1" xfId="6" applyFont="1" applyFill="1" applyBorder="1" applyAlignment="1">
      <alignment horizontal="center" vertical="top" wrapText="1"/>
    </xf>
    <xf numFmtId="0" fontId="10" fillId="0" borderId="1" xfId="6" applyFont="1" applyFill="1" applyBorder="1" applyAlignment="1">
      <alignment horizontal="center" vertical="top" wrapText="1"/>
    </xf>
    <xf numFmtId="0" fontId="12" fillId="0" borderId="1" xfId="6" applyFont="1" applyFill="1" applyBorder="1" applyAlignment="1">
      <alignment horizontal="center" vertical="center" wrapText="1"/>
    </xf>
    <xf numFmtId="0" fontId="5" fillId="0" borderId="2" xfId="6" applyFont="1" applyFill="1" applyBorder="1" applyAlignment="1">
      <alignment horizontal="center" vertical="center"/>
    </xf>
    <xf numFmtId="0" fontId="10" fillId="0" borderId="1" xfId="6" applyFont="1" applyFill="1" applyBorder="1" applyAlignment="1">
      <alignment horizontal="center" vertical="center" wrapText="1"/>
    </xf>
    <xf numFmtId="0" fontId="9" fillId="0" borderId="4" xfId="6" applyFont="1" applyFill="1" applyBorder="1" applyAlignment="1">
      <alignment horizontal="center" vertical="center" wrapText="1"/>
    </xf>
    <xf numFmtId="0" fontId="15" fillId="0" borderId="1" xfId="0" applyFont="1" applyBorder="1" applyAlignment="1">
      <alignment vertical="center" wrapText="1"/>
    </xf>
    <xf numFmtId="4" fontId="8" fillId="0" borderId="1" xfId="6" applyNumberFormat="1" applyFont="1" applyBorder="1" applyAlignment="1" applyProtection="1">
      <alignment horizontal="center" vertical="center" wrapText="1"/>
      <protection locked="0"/>
    </xf>
    <xf numFmtId="4" fontId="16" fillId="0" borderId="1" xfId="6" applyNumberFormat="1" applyFont="1" applyFill="1" applyBorder="1" applyAlignment="1">
      <alignment horizontal="center" vertical="center" wrapText="1"/>
    </xf>
    <xf numFmtId="1" fontId="16" fillId="0" borderId="5" xfId="6" applyNumberFormat="1" applyFont="1" applyFill="1" applyBorder="1" applyAlignment="1">
      <alignment horizontal="center" vertical="center" wrapText="1"/>
    </xf>
    <xf numFmtId="164" fontId="16" fillId="0" borderId="1" xfId="8" applyFont="1" applyFill="1" applyBorder="1" applyAlignment="1">
      <alignment horizontal="center" vertical="center" wrapText="1"/>
    </xf>
    <xf numFmtId="2" fontId="16" fillId="0" borderId="1" xfId="6" applyNumberFormat="1" applyFont="1" applyFill="1" applyBorder="1" applyAlignment="1">
      <alignment horizontal="center" vertical="center" wrapText="1"/>
    </xf>
    <xf numFmtId="10" fontId="16" fillId="0" borderId="1" xfId="6" applyNumberFormat="1" applyFont="1" applyFill="1" applyBorder="1" applyAlignment="1">
      <alignment horizontal="center" vertical="center" wrapText="1"/>
    </xf>
    <xf numFmtId="4" fontId="8" fillId="0" borderId="4" xfId="6" applyNumberFormat="1" applyFont="1" applyFill="1" applyBorder="1" applyAlignment="1">
      <alignment horizontal="center" vertical="center" wrapText="1"/>
    </xf>
    <xf numFmtId="4" fontId="8" fillId="0" borderId="4" xfId="6" applyNumberFormat="1" applyFont="1" applyFill="1" applyBorder="1" applyAlignment="1" applyProtection="1">
      <alignment horizontal="center" vertical="center" wrapText="1"/>
      <protection locked="0"/>
    </xf>
    <xf numFmtId="0" fontId="8" fillId="0" borderId="1" xfId="0" applyFont="1" applyBorder="1" applyAlignment="1">
      <alignment horizontal="center" vertical="center"/>
    </xf>
    <xf numFmtId="0" fontId="8" fillId="0" borderId="1" xfId="6" applyFont="1" applyFill="1" applyBorder="1" applyAlignment="1">
      <alignment horizontal="center" vertical="center"/>
    </xf>
    <xf numFmtId="0" fontId="9" fillId="0" borderId="4" xfId="6" applyFont="1" applyFill="1" applyBorder="1" applyAlignment="1">
      <alignment horizontal="center" vertical="center" wrapText="1"/>
    </xf>
    <xf numFmtId="0" fontId="9" fillId="0" borderId="7" xfId="6" applyFont="1" applyFill="1" applyBorder="1" applyAlignment="1">
      <alignment horizontal="center" vertical="center" wrapText="1"/>
    </xf>
    <xf numFmtId="0" fontId="9" fillId="0" borderId="5" xfId="6" applyFont="1" applyFill="1" applyBorder="1" applyAlignment="1">
      <alignment horizontal="center" vertical="center" wrapText="1"/>
    </xf>
    <xf numFmtId="4" fontId="7" fillId="0" borderId="7" xfId="6" applyNumberFormat="1" applyFont="1" applyFill="1" applyBorder="1" applyAlignment="1">
      <alignment horizontal="right" vertical="center" wrapText="1"/>
    </xf>
    <xf numFmtId="4" fontId="7" fillId="0" borderId="4" xfId="6" applyNumberFormat="1" applyFont="1" applyFill="1" applyBorder="1" applyAlignment="1" applyProtection="1">
      <alignment horizontal="left" vertical="center" wrapText="1"/>
      <protection locked="0"/>
    </xf>
    <xf numFmtId="4" fontId="7" fillId="0" borderId="7" xfId="6" applyNumberFormat="1" applyFont="1" applyFill="1" applyBorder="1" applyAlignment="1" applyProtection="1">
      <alignment horizontal="left" vertical="center" wrapText="1"/>
      <protection locked="0"/>
    </xf>
    <xf numFmtId="4" fontId="7" fillId="0" borderId="5" xfId="6" applyNumberFormat="1" applyFont="1" applyFill="1" applyBorder="1" applyAlignment="1" applyProtection="1">
      <alignment horizontal="left" vertical="center" wrapText="1"/>
      <protection locked="0"/>
    </xf>
  </cellXfs>
  <cellStyles count="9">
    <cellStyle name="Обычный" xfId="0" builtinId="0"/>
    <cellStyle name="Обычный 2" xfId="3" xr:uid="{00000000-0005-0000-0000-000001000000}"/>
    <cellStyle name="Обычный 3" xfId="1" xr:uid="{00000000-0005-0000-0000-000002000000}"/>
    <cellStyle name="Обычный 4" xfId="5" xr:uid="{00000000-0005-0000-0000-000003000000}"/>
    <cellStyle name="Обычный 5" xfId="6" xr:uid="{00000000-0005-0000-0000-000004000000}"/>
    <cellStyle name="Финансовый" xfId="8" builtinId="3"/>
    <cellStyle name="Финансовый 2" xfId="4" xr:uid="{00000000-0005-0000-0000-000006000000}"/>
    <cellStyle name="Финансовый 3" xfId="2" xr:uid="{00000000-0005-0000-0000-000007000000}"/>
    <cellStyle name="Финансовый 4" xfId="7" xr:uid="{00000000-0005-0000-0000-000008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78920</xdr:colOff>
      <xdr:row>9</xdr:row>
      <xdr:rowOff>136940</xdr:rowOff>
    </xdr:from>
    <xdr:to>
      <xdr:col>12</xdr:col>
      <xdr:colOff>742950</xdr:colOff>
      <xdr:row>9</xdr:row>
      <xdr:rowOff>457200</xdr:rowOff>
    </xdr:to>
    <xdr:pic>
      <xdr:nvPicPr>
        <xdr:cNvPr id="2" name="Рисунок 2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t="13635" r="56836" b="28496"/>
        <a:stretch>
          <a:fillRect/>
        </a:stretch>
      </xdr:blipFill>
      <xdr:spPr bwMode="auto">
        <a:xfrm>
          <a:off x="11232695" y="5585240"/>
          <a:ext cx="664030" cy="32026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10</xdr:col>
      <xdr:colOff>38100</xdr:colOff>
      <xdr:row>9</xdr:row>
      <xdr:rowOff>495300</xdr:rowOff>
    </xdr:from>
    <xdr:to>
      <xdr:col>10</xdr:col>
      <xdr:colOff>895350</xdr:colOff>
      <xdr:row>9</xdr:row>
      <xdr:rowOff>923925</xdr:rowOff>
    </xdr:to>
    <xdr:pic>
      <xdr:nvPicPr>
        <xdr:cNvPr id="3" name="Picture 21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9210675" y="5934075"/>
          <a:ext cx="857250" cy="428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11</xdr:col>
      <xdr:colOff>171450</xdr:colOff>
      <xdr:row>9</xdr:row>
      <xdr:rowOff>609600</xdr:rowOff>
    </xdr:from>
    <xdr:to>
      <xdr:col>11</xdr:col>
      <xdr:colOff>828675</xdr:colOff>
      <xdr:row>9</xdr:row>
      <xdr:rowOff>933450</xdr:rowOff>
    </xdr:to>
    <xdr:pic>
      <xdr:nvPicPr>
        <xdr:cNvPr id="4" name="Picture 19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0334625" y="6048375"/>
          <a:ext cx="657225" cy="3238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95250</xdr:colOff>
      <xdr:row>8</xdr:row>
      <xdr:rowOff>419100</xdr:rowOff>
    </xdr:from>
    <xdr:to>
      <xdr:col>5</xdr:col>
      <xdr:colOff>609600</xdr:colOff>
      <xdr:row>9</xdr:row>
      <xdr:rowOff>266700</xdr:rowOff>
    </xdr:to>
    <xdr:pic>
      <xdr:nvPicPr>
        <xdr:cNvPr id="5" name="Рисунок 13"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l="68182" t="17999" b="24001"/>
        <a:stretch>
          <a:fillRect/>
        </a:stretch>
      </xdr:blipFill>
      <xdr:spPr bwMode="auto">
        <a:xfrm>
          <a:off x="5838825" y="5381625"/>
          <a:ext cx="514350" cy="466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85725</xdr:colOff>
      <xdr:row>5</xdr:row>
      <xdr:rowOff>28575</xdr:rowOff>
    </xdr:from>
    <xdr:to>
      <xdr:col>6</xdr:col>
      <xdr:colOff>344634</xdr:colOff>
      <xdr:row>5</xdr:row>
      <xdr:rowOff>762000</xdr:rowOff>
    </xdr:to>
    <xdr:pic>
      <xdr:nvPicPr>
        <xdr:cNvPr id="7" name="Рисунок 8" descr="http://base.garant.ru/files/base/70473958/792901098.png">
          <a:extLst>
            <a:ext uri="{FF2B5EF4-FFF2-40B4-BE49-F238E27FC236}">
              <a16:creationId xmlns:a16="http://schemas.microsoft.com/office/drawing/2014/main" id="{00000000-0008-0000-0100-00000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4324350" y="3943350"/>
          <a:ext cx="1763859" cy="7334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T19"/>
  <sheetViews>
    <sheetView tabSelected="1" view="pageBreakPreview" zoomScaleNormal="100" zoomScaleSheetLayoutView="100" workbookViewId="0">
      <selection activeCell="I9" sqref="I9:I10"/>
    </sheetView>
  </sheetViews>
  <sheetFormatPr defaultColWidth="7.5703125" defaultRowHeight="12.75" x14ac:dyDescent="0.2"/>
  <cols>
    <col min="1" max="1" width="4.5703125" style="2" customWidth="1"/>
    <col min="2" max="2" width="36.42578125" style="2" customWidth="1"/>
    <col min="3" max="6" width="11.28515625" style="2" customWidth="1"/>
    <col min="7" max="7" width="10" style="2" customWidth="1"/>
    <col min="8" max="8" width="8.7109375" style="2" customWidth="1"/>
    <col min="9" max="9" width="10" style="2" customWidth="1"/>
    <col min="10" max="10" width="9.140625" style="2" customWidth="1"/>
    <col min="11" max="11" width="12" style="2" bestFit="1" customWidth="1"/>
    <col min="12" max="12" width="11.85546875" style="2" bestFit="1" customWidth="1"/>
    <col min="13" max="13" width="14.140625" style="2" bestFit="1" customWidth="1"/>
    <col min="14" max="14" width="15" style="14" customWidth="1"/>
    <col min="15" max="15" width="13.42578125" style="14" customWidth="1"/>
    <col min="16" max="16" width="10.7109375" style="2" bestFit="1" customWidth="1"/>
    <col min="17" max="17" width="10.5703125" style="2" customWidth="1"/>
    <col min="18" max="18" width="3.5703125" style="1" bestFit="1" customWidth="1"/>
    <col min="19" max="20" width="13.42578125" style="2" customWidth="1"/>
    <col min="21" max="16384" width="7.5703125" style="2"/>
  </cols>
  <sheetData>
    <row r="1" spans="1:20" ht="36.75" customHeight="1" x14ac:dyDescent="0.2">
      <c r="A1" s="26" t="s">
        <v>26</v>
      </c>
      <c r="B1" s="27"/>
      <c r="C1" s="27"/>
      <c r="D1" s="27"/>
      <c r="E1" s="27"/>
      <c r="F1" s="27"/>
      <c r="G1" s="27"/>
      <c r="H1" s="27"/>
      <c r="I1" s="27"/>
      <c r="J1" s="27"/>
      <c r="K1" s="27"/>
      <c r="L1" s="27"/>
      <c r="M1" s="27"/>
      <c r="N1" s="27"/>
      <c r="O1" s="27"/>
      <c r="P1" s="27"/>
      <c r="Q1" s="27"/>
    </row>
    <row r="2" spans="1:20" s="4" customFormat="1" ht="15" x14ac:dyDescent="0.25">
      <c r="A2" s="28" t="s">
        <v>10</v>
      </c>
      <c r="B2" s="28"/>
      <c r="C2" s="28"/>
      <c r="D2" s="28"/>
      <c r="E2" s="28"/>
      <c r="F2" s="28"/>
      <c r="G2" s="28"/>
      <c r="H2" s="28"/>
      <c r="I2" s="28"/>
      <c r="J2" s="28"/>
      <c r="K2" s="28"/>
      <c r="L2" s="28"/>
      <c r="M2" s="28"/>
      <c r="N2" s="28"/>
      <c r="O2" s="28"/>
      <c r="P2" s="28"/>
      <c r="Q2" s="29"/>
      <c r="R2" s="3"/>
    </row>
    <row r="3" spans="1:20" s="4" customFormat="1" ht="15" x14ac:dyDescent="0.25">
      <c r="A3" s="30" t="s">
        <v>0</v>
      </c>
      <c r="B3" s="30"/>
      <c r="C3" s="30"/>
      <c r="D3" s="30"/>
      <c r="E3" s="30"/>
      <c r="F3" s="30"/>
      <c r="G3" s="30"/>
      <c r="H3" s="30"/>
      <c r="I3" s="30"/>
      <c r="J3" s="30"/>
      <c r="K3" s="30"/>
      <c r="L3" s="30"/>
      <c r="M3" s="30"/>
      <c r="N3" s="30"/>
      <c r="O3" s="30"/>
      <c r="P3" s="30"/>
      <c r="Q3" s="29"/>
      <c r="R3" s="3"/>
    </row>
    <row r="4" spans="1:20" s="4" customFormat="1" ht="15" x14ac:dyDescent="0.25">
      <c r="A4" s="31" t="s">
        <v>28</v>
      </c>
      <c r="B4" s="31"/>
      <c r="C4" s="31"/>
      <c r="D4" s="31"/>
      <c r="E4" s="31"/>
      <c r="F4" s="31"/>
      <c r="G4" s="31"/>
      <c r="H4" s="31"/>
      <c r="I4" s="31"/>
      <c r="J4" s="31"/>
      <c r="K4" s="31"/>
      <c r="L4" s="31"/>
      <c r="M4" s="31"/>
      <c r="N4" s="31"/>
      <c r="O4" s="31"/>
      <c r="P4" s="31"/>
      <c r="Q4" s="29"/>
      <c r="R4" s="3"/>
    </row>
    <row r="5" spans="1:20" s="1" customFormat="1" ht="15.75" customHeight="1" x14ac:dyDescent="0.2">
      <c r="A5" s="23" t="s">
        <v>17</v>
      </c>
      <c r="B5" s="23"/>
      <c r="C5" s="23"/>
      <c r="D5" s="23"/>
      <c r="E5" s="23"/>
      <c r="F5" s="23"/>
      <c r="G5" s="23"/>
      <c r="H5" s="23"/>
      <c r="I5" s="23"/>
      <c r="J5" s="23"/>
      <c r="K5" s="23"/>
      <c r="L5" s="23"/>
      <c r="M5" s="23"/>
      <c r="N5" s="23"/>
      <c r="O5" s="23"/>
      <c r="P5" s="23"/>
      <c r="Q5" s="23"/>
    </row>
    <row r="6" spans="1:20" ht="90.75" customHeight="1" x14ac:dyDescent="0.25">
      <c r="A6" s="23" t="s">
        <v>14</v>
      </c>
      <c r="B6" s="24"/>
      <c r="C6" s="24"/>
      <c r="D6" s="24"/>
      <c r="E6" s="24"/>
      <c r="F6" s="24"/>
      <c r="G6" s="24"/>
      <c r="H6" s="24"/>
      <c r="I6" s="24"/>
      <c r="J6" s="24"/>
      <c r="K6" s="24"/>
      <c r="L6" s="24"/>
      <c r="M6" s="24"/>
      <c r="N6" s="24"/>
      <c r="O6" s="24"/>
      <c r="P6" s="24"/>
      <c r="Q6" s="24"/>
    </row>
    <row r="7" spans="1:20" ht="46.5" customHeight="1" x14ac:dyDescent="0.2">
      <c r="A7" s="23" t="s">
        <v>29</v>
      </c>
      <c r="B7" s="23"/>
      <c r="C7" s="23"/>
      <c r="D7" s="23"/>
      <c r="E7" s="23"/>
      <c r="F7" s="23"/>
      <c r="G7" s="23"/>
      <c r="H7" s="23"/>
      <c r="I7" s="23"/>
      <c r="J7" s="23"/>
      <c r="K7" s="23"/>
      <c r="L7" s="23"/>
      <c r="M7" s="23"/>
      <c r="N7" s="23"/>
      <c r="O7" s="23"/>
      <c r="P7" s="23"/>
      <c r="Q7" s="23"/>
    </row>
    <row r="8" spans="1:20" x14ac:dyDescent="0.2">
      <c r="A8" s="25"/>
      <c r="B8" s="25"/>
      <c r="C8" s="25"/>
      <c r="D8" s="25"/>
      <c r="E8" s="25"/>
      <c r="F8" s="25"/>
      <c r="G8" s="25"/>
      <c r="H8" s="25"/>
      <c r="I8" s="25"/>
      <c r="J8" s="25"/>
      <c r="K8" s="25"/>
      <c r="L8" s="25"/>
      <c r="M8" s="25"/>
      <c r="N8" s="25"/>
      <c r="O8" s="25"/>
      <c r="P8" s="25"/>
      <c r="Q8" s="25"/>
    </row>
    <row r="9" spans="1:20" ht="48.75" customHeight="1" x14ac:dyDescent="0.2">
      <c r="A9" s="32" t="s">
        <v>1</v>
      </c>
      <c r="B9" s="33" t="s">
        <v>2</v>
      </c>
      <c r="C9" s="19" t="s">
        <v>3</v>
      </c>
      <c r="D9" s="20"/>
      <c r="E9" s="21"/>
      <c r="F9" s="32"/>
      <c r="G9" s="32" t="s">
        <v>12</v>
      </c>
      <c r="H9" s="33" t="s">
        <v>11</v>
      </c>
      <c r="I9" s="33" t="s">
        <v>4</v>
      </c>
      <c r="J9" s="33" t="s">
        <v>5</v>
      </c>
      <c r="K9" s="33"/>
      <c r="L9" s="33"/>
      <c r="M9" s="32"/>
      <c r="N9" s="34" t="s">
        <v>20</v>
      </c>
      <c r="O9" s="34"/>
      <c r="P9" s="35" t="s">
        <v>16</v>
      </c>
      <c r="Q9" s="35" t="s">
        <v>15</v>
      </c>
      <c r="R9" s="2"/>
    </row>
    <row r="10" spans="1:20" ht="73.5" customHeight="1" x14ac:dyDescent="0.2">
      <c r="A10" s="36"/>
      <c r="B10" s="33"/>
      <c r="C10" s="37" t="s">
        <v>32</v>
      </c>
      <c r="D10" s="37" t="s">
        <v>31</v>
      </c>
      <c r="E10" s="37" t="s">
        <v>33</v>
      </c>
      <c r="F10" s="36"/>
      <c r="G10" s="36"/>
      <c r="H10" s="33"/>
      <c r="I10" s="33"/>
      <c r="J10" s="38" t="s">
        <v>6</v>
      </c>
      <c r="K10" s="38" t="s">
        <v>7</v>
      </c>
      <c r="L10" s="38" t="s">
        <v>35</v>
      </c>
      <c r="M10" s="36"/>
      <c r="N10" s="39" t="s">
        <v>21</v>
      </c>
      <c r="O10" s="39" t="s">
        <v>22</v>
      </c>
      <c r="P10" s="40"/>
      <c r="Q10" s="40"/>
      <c r="R10" s="2"/>
    </row>
    <row r="11" spans="1:20" ht="15.75" customHeight="1" x14ac:dyDescent="0.2">
      <c r="A11" s="41">
        <v>1</v>
      </c>
      <c r="B11" s="16">
        <v>2</v>
      </c>
      <c r="C11" s="41">
        <v>3</v>
      </c>
      <c r="D11" s="41">
        <v>4</v>
      </c>
      <c r="E11" s="16">
        <v>5</v>
      </c>
      <c r="F11" s="41">
        <v>7</v>
      </c>
      <c r="G11" s="16">
        <v>8</v>
      </c>
      <c r="H11" s="41">
        <v>9</v>
      </c>
      <c r="I11" s="41">
        <v>10</v>
      </c>
      <c r="J11" s="16">
        <v>11</v>
      </c>
      <c r="K11" s="41">
        <v>12</v>
      </c>
      <c r="L11" s="41">
        <v>13</v>
      </c>
      <c r="M11" s="16">
        <v>14</v>
      </c>
      <c r="N11" s="16">
        <v>14</v>
      </c>
      <c r="O11" s="16" t="s">
        <v>23</v>
      </c>
      <c r="P11" s="41">
        <v>15</v>
      </c>
      <c r="Q11" s="41">
        <v>16</v>
      </c>
      <c r="R11" s="2"/>
    </row>
    <row r="12" spans="1:20" ht="43.5" customHeight="1" x14ac:dyDescent="0.2">
      <c r="A12" s="42">
        <v>1</v>
      </c>
      <c r="B12" s="43" t="s">
        <v>30</v>
      </c>
      <c r="C12" s="44">
        <v>595</v>
      </c>
      <c r="D12" s="44">
        <v>800</v>
      </c>
      <c r="E12" s="44">
        <v>650</v>
      </c>
      <c r="F12" s="45">
        <f t="shared" ref="F12" si="0">SUM(C12:E12)</f>
        <v>2045</v>
      </c>
      <c r="G12" s="45" t="s">
        <v>19</v>
      </c>
      <c r="H12" s="45">
        <v>160</v>
      </c>
      <c r="I12" s="46">
        <v>3</v>
      </c>
      <c r="J12" s="47">
        <f>ROUND((AVERAGE(C12:E12)),2)</f>
        <v>681.67</v>
      </c>
      <c r="K12" s="48">
        <f t="shared" ref="K12" si="1">ROUND(_xlfn.STDEV.S(C12:E12),2)</f>
        <v>106.11</v>
      </c>
      <c r="L12" s="49">
        <f t="shared" ref="L12" si="2">K12/J12</f>
        <v>0.15566183050449631</v>
      </c>
      <c r="M12" s="47">
        <f>ROUND(H12*J12,2)</f>
        <v>109067.2</v>
      </c>
      <c r="N12" s="50">
        <v>681.67</v>
      </c>
      <c r="O12" s="51">
        <f>N12*H12</f>
        <v>109067.2</v>
      </c>
      <c r="P12" s="52" t="s">
        <v>25</v>
      </c>
      <c r="Q12" s="53">
        <v>226</v>
      </c>
      <c r="R12" s="2"/>
    </row>
    <row r="13" spans="1:20" ht="14.25" x14ac:dyDescent="0.2">
      <c r="A13" s="54" t="s">
        <v>18</v>
      </c>
      <c r="B13" s="55"/>
      <c r="C13" s="55"/>
      <c r="D13" s="55"/>
      <c r="E13" s="55"/>
      <c r="F13" s="55"/>
      <c r="G13" s="55"/>
      <c r="H13" s="55"/>
      <c r="I13" s="55"/>
      <c r="J13" s="55"/>
      <c r="K13" s="55"/>
      <c r="L13" s="55"/>
      <c r="M13" s="56"/>
      <c r="N13" s="57" t="s">
        <v>24</v>
      </c>
      <c r="O13" s="58">
        <v>109067.2</v>
      </c>
      <c r="P13" s="59"/>
      <c r="Q13" s="60"/>
    </row>
    <row r="14" spans="1:20" ht="14.25" customHeight="1" x14ac:dyDescent="0.2">
      <c r="A14" s="22" t="s">
        <v>34</v>
      </c>
      <c r="B14" s="22"/>
      <c r="C14" s="22"/>
      <c r="D14" s="22"/>
      <c r="E14" s="22"/>
      <c r="F14" s="22"/>
      <c r="G14" s="22"/>
      <c r="H14" s="22"/>
      <c r="I14" s="22"/>
      <c r="J14" s="22"/>
      <c r="K14" s="22"/>
      <c r="L14" s="22"/>
      <c r="M14" s="22"/>
      <c r="N14" s="22"/>
      <c r="O14" s="22"/>
      <c r="P14" s="22"/>
      <c r="Q14" s="22"/>
      <c r="T14" s="5"/>
    </row>
    <row r="15" spans="1:20" ht="20.25" customHeight="1" x14ac:dyDescent="0.2">
      <c r="B15" s="6" t="s">
        <v>8</v>
      </c>
      <c r="C15" s="17" t="s">
        <v>13</v>
      </c>
      <c r="D15" s="17"/>
      <c r="E15" s="17"/>
      <c r="F15" s="15"/>
      <c r="G15" s="18" t="s">
        <v>9</v>
      </c>
      <c r="H15" s="18"/>
      <c r="I15" s="18"/>
      <c r="J15" s="18"/>
      <c r="K15" s="7" t="s">
        <v>27</v>
      </c>
      <c r="M15" s="8"/>
      <c r="N15" s="2"/>
      <c r="O15" s="2"/>
      <c r="P15" s="5"/>
    </row>
    <row r="16" spans="1:20" x14ac:dyDescent="0.2">
      <c r="B16" s="9"/>
      <c r="N16" s="2"/>
      <c r="O16" s="2"/>
    </row>
    <row r="17" spans="14:15" x14ac:dyDescent="0.2">
      <c r="N17" s="10"/>
      <c r="O17" s="11"/>
    </row>
    <row r="18" spans="14:15" x14ac:dyDescent="0.2">
      <c r="N18" s="10"/>
      <c r="O18" s="12"/>
    </row>
    <row r="19" spans="14:15" x14ac:dyDescent="0.2">
      <c r="N19" s="13"/>
    </row>
  </sheetData>
  <mergeCells count="25">
    <mergeCell ref="A1:Q1"/>
    <mergeCell ref="A2:Q2"/>
    <mergeCell ref="A3:Q3"/>
    <mergeCell ref="A4:Q4"/>
    <mergeCell ref="A5:Q5"/>
    <mergeCell ref="A6:Q6"/>
    <mergeCell ref="A8:Q8"/>
    <mergeCell ref="A9:A10"/>
    <mergeCell ref="B9:B10"/>
    <mergeCell ref="F9:F10"/>
    <mergeCell ref="G9:G10"/>
    <mergeCell ref="N9:O9"/>
    <mergeCell ref="A7:Q7"/>
    <mergeCell ref="C15:E15"/>
    <mergeCell ref="G15:J15"/>
    <mergeCell ref="M9:M10"/>
    <mergeCell ref="P9:P10"/>
    <mergeCell ref="Q9:Q10"/>
    <mergeCell ref="C9:E9"/>
    <mergeCell ref="A13:M13"/>
    <mergeCell ref="O13:Q13"/>
    <mergeCell ref="H9:H10"/>
    <mergeCell ref="I9:I10"/>
    <mergeCell ref="J9:L9"/>
    <mergeCell ref="A14:Q14"/>
  </mergeCells>
  <pageMargins left="0.70866141732283472" right="0.70866141732283472" top="0.74803149606299213" bottom="0.74803149606299213" header="0.31496062992125984" footer="0.31496062992125984"/>
  <pageSetup paperSize="9" scale="61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>
      <selection activeCell="K39" sqref="K39"/>
    </sheetView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1</vt:i4>
      </vt:variant>
    </vt:vector>
  </HeadingPairs>
  <TitlesOfParts>
    <vt:vector size="3" baseType="lpstr">
      <vt:lpstr>ЭА 4</vt:lpstr>
      <vt:lpstr>Лист1</vt:lpstr>
      <vt:lpstr>'ЭА 4'!Область_печати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Дмитрий  Рудь</dc:creator>
  <cp:lastModifiedBy>Малеева Ольга Николаевна</cp:lastModifiedBy>
  <cp:lastPrinted>2026-07-03T09:11:17Z</cp:lastPrinted>
  <dcterms:created xsi:type="dcterms:W3CDTF">2016-05-13T09:47:52Z</dcterms:created>
  <dcterms:modified xsi:type="dcterms:W3CDTF">2026-07-03T09:21:49Z</dcterms:modified>
</cp:coreProperties>
</file>