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/>
  </bookViews>
  <sheets>
    <sheet name="Лист1" sheetId="1" r:id="rId1"/>
  </sheets>
  <definedNames>
    <definedName name="_xlnm.Print_Area" localSheetId="0">Лист1!$A$1:$N$13</definedName>
  </definedNames>
  <calcPr calcId="162913" refMode="R1C1"/>
</workbook>
</file>

<file path=xl/calcChain.xml><?xml version="1.0" encoding="utf-8"?>
<calcChain xmlns="http://schemas.openxmlformats.org/spreadsheetml/2006/main">
  <c r="L10" i="1" l="1"/>
  <c r="H10" i="1"/>
  <c r="K10" i="1" s="1"/>
  <c r="N10" i="1" l="1"/>
  <c r="M10" i="1"/>
  <c r="L9" i="1"/>
  <c r="H9" i="1"/>
  <c r="K9" i="1" l="1"/>
  <c r="N9" i="1" s="1"/>
  <c r="N11" i="1" s="1"/>
  <c r="M9" i="1" l="1"/>
</calcChain>
</file>

<file path=xl/sharedStrings.xml><?xml version="1.0" encoding="utf-8"?>
<sst xmlns="http://schemas.openxmlformats.org/spreadsheetml/2006/main" count="29" uniqueCount="29">
  <si>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</si>
  <si>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</si>
  <si>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</si>
  <si>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</si>
  <si>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</si>
  <si>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</si>
  <si>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</si>
  <si>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</si>
  <si>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</si>
  <si>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</si>
  <si>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</si>
  <si>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</si>
  <si>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</si>
  <si>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</si>
  <si>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</si>
  <si>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</si>
  <si>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</si>
  <si>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</si>
  <si>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</si>
  <si>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</si>
  <si>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</si>
  <si>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 xml:space="preserve"> тыс. руб. </t>
  </si>
  <si>
    <t>14=8*9/10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</si>
  <si>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</si>
  <si>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Директор ГБОУ школа № 475</t>
  </si>
  <si>
    <t>Овечкин А.В.</t>
  </si>
  <si>
    <t>Мат гимнастический тип 1</t>
  </si>
  <si>
    <t xml:space="preserve">Ковер гимнастический </t>
  </si>
  <si>
    <t>Начальная (максимальная) цена контракта определяется и обосновывается посредством применения метода сопоставимых рыночных цен (анализа рынка), в соответствии с методическими рекомендациями по применению методов определения начальной (максимальной) цены контракта, установленными Приказом Министерства экономического развития Российской Федерации от 02 октября 2013 года №567. Для определения НМЦК направлены запросы о предоставлении ценовой информации пяти поставщикам, осуществляющими поставки идентичных товаров (согласно п.3.7.1 части III Методических рекомендаций). На запросы о предоставлении ценовой информации получены ценовые предложения от трех поставщиков, обладающими опытом поставки соответствующего товара, информация о котором имеется в свободном доступе. Коммерческие предложения зарагистрированы Заказчиком в установленном порядке в журнале регистрации коммерческих предложений. На основании полученных ценовых предложений проведено определение однородности совокупности значений выявленных цен, согласно п.3.20 части III Методических рекомендаций.
Коэффициент вариации цены согласно расчетам, приведенным в таблице, не превышает 33%, поставку товаров принято считать однородной, проведение дополнительного исследования
 не требуется.
НМЦК определена в размере 599 313,30 рублей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</si>
</sst>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color theme="1"/>
      <name val="Times New Roman"/>
      <family val="1"/>
      <charset val="204"/>
    </font>
    <font>
      <sz val="10"/>
      <color rgb="FF000000"/>
      <name val="Calibri"/>
      <scheme val="minor"/>
    </font>
    <font>
      <sz val="10"/>
      <color indexed="64"/>
      <name val="Calibri"/>
      <scheme val="minor"/>
    </font>
    <font>
      <sz val="10"/>
      <color rgb="FF000000"/>
      <name val="Calibri"/>
      <family val="2"/>
      <charset val="204"/>
      <scheme val="minor"/>
    </font>
    <font>
      <sz val="10"/>
      <color indexed="64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lightDown">
        <bgColor indexed="9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0">
    <xf numFmtId="0" fontId="0" fillId="0" borderId="0"/>
    <xf numFmtId="0" fontId="1" fillId="0" borderId="0"/>
    <xf numFmtId="0" fontId="14" fillId="0" borderId="0"/>
    <xf numFmtId="0" fontId="14" fillId="0" borderId="0"/>
    <xf numFmtId="0" fontId="15" fillId="0" borderId="0"/>
    <xf numFmtId="43" fontId="14" fillId="0" borderId="0" applyFont="0" applyFill="0" applyBorder="0" applyAlignment="0" applyProtection="0"/>
    <xf numFmtId="0" fontId="17" fillId="0" borderId="0"/>
    <xf numFmtId="0" fontId="18" fillId="0" borderId="0"/>
    <xf numFmtId="0" fontId="19" fillId="0" borderId="0"/>
    <xf numFmtId="0" fontId="20" fillId="0" borderId="0"/>
  </cellStyleXfs>
  <cellXfs count="45"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" fontId="8" fillId="0" borderId="2" xfId="0" applyNumberFormat="1" applyFont="1" applyFill="1" applyBorder="1" applyAlignment="1">
      <alignment horizontal="center" vertical="center" wrapText="1"/>
    </xf>
    <xf numFmtId="10" fontId="8" fillId="0" borderId="2" xfId="0" applyNumberFormat="1" applyFont="1" applyFill="1" applyBorder="1" applyAlignment="1">
      <alignment horizontal="center" vertical="center" wrapText="1"/>
    </xf>
    <xf numFmtId="4" fontId="8" fillId="2" borderId="2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right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7" fillId="2" borderId="1" xfId="0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vertical="center" wrapText="1"/>
    </xf>
    <xf numFmtId="4" fontId="5" fillId="2" borderId="2" xfId="0" applyNumberFormat="1" applyFont="1" applyFill="1" applyBorder="1" applyAlignment="1">
      <alignment horizontal="right" vertical="center" wrapText="1"/>
    </xf>
    <xf numFmtId="0" fontId="10" fillId="0" borderId="7" xfId="0" applyFont="1" applyBorder="1"/>
    <xf numFmtId="0" fontId="12" fillId="0" borderId="1" xfId="0" applyFont="1" applyFill="1" applyBorder="1" applyAlignment="1">
      <alignment horizontal="center" vertical="top" wrapText="1"/>
    </xf>
    <xf numFmtId="0" fontId="2" fillId="0" borderId="0" xfId="0" applyFont="1"/>
    <xf numFmtId="0" fontId="7" fillId="3" borderId="2" xfId="0" applyFont="1" applyFill="1" applyBorder="1" applyAlignment="1">
      <alignment horizontal="center" vertical="center" wrapText="1"/>
    </xf>
    <xf numFmtId="2" fontId="0" fillId="0" borderId="0" xfId="0" applyNumberFormat="1"/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right" vertical="center" wrapText="1"/>
    </xf>
    <xf numFmtId="0" fontId="2" fillId="0" borderId="8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0" xfId="0" applyAlignment="1"/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16" fillId="0" borderId="2" xfId="8" applyFont="1" applyBorder="1" applyAlignment="1">
      <alignment horizontal="left" vertical="top" wrapText="1"/>
    </xf>
    <xf numFmtId="1" fontId="16" fillId="0" borderId="2" xfId="8" applyNumberFormat="1" applyFont="1" applyBorder="1" applyAlignment="1">
      <alignment horizontal="center" vertical="top"/>
    </xf>
    <xf numFmtId="2" fontId="16" fillId="0" borderId="2" xfId="8" applyNumberFormat="1" applyFont="1" applyBorder="1" applyAlignment="1">
      <alignment horizontal="center" vertical="top"/>
    </xf>
    <xf numFmtId="1" fontId="16" fillId="0" borderId="11" xfId="9" applyNumberFormat="1" applyFont="1" applyBorder="1" applyAlignment="1">
      <alignment horizontal="center" vertical="center" wrapText="1"/>
    </xf>
    <xf numFmtId="1" fontId="16" fillId="0" borderId="11" xfId="8" applyNumberFormat="1" applyFont="1" applyBorder="1" applyAlignment="1">
      <alignment horizontal="center" vertical="center" wrapText="1"/>
    </xf>
  </cellXfs>
  <cellStyles count="10">
    <cellStyle name="Обычный" xfId="0" builtinId="0"/>
    <cellStyle name="Обычный 2" xfId="2"/>
    <cellStyle name="Обычный 3" xfId="3"/>
    <cellStyle name="Обычный 4" xfId="1"/>
    <cellStyle name="Обычный 5" xfId="6"/>
    <cellStyle name="Обычный 6" xfId="7"/>
    <cellStyle name="Обычный 7" xfId="8"/>
    <cellStyle name="Обычный 7 2" xfId="4"/>
    <cellStyle name="Обычный 8" xfId="9"/>
    <cellStyle name="Финансовый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6</xdr:row>
      <xdr:rowOff>152400</xdr:rowOff>
    </xdr:from>
    <xdr:to>
      <xdr:col>7</xdr:col>
      <xdr:colOff>752475</xdr:colOff>
      <xdr:row>7</xdr:row>
      <xdr:rowOff>0</xdr:rowOff>
    </xdr:to>
    <xdr:pic>
      <xdr:nvPicPr>
        <xdr:cNvPr id="102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562600" y="1866900"/>
          <a:ext cx="695325" cy="657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6</xdr:row>
      <xdr:rowOff>276225</xdr:rowOff>
    </xdr:from>
    <xdr:to>
      <xdr:col>14</xdr:col>
      <xdr:colOff>9525</xdr:colOff>
      <xdr:row>7</xdr:row>
      <xdr:rowOff>0</xdr:rowOff>
    </xdr:to>
    <xdr:pic>
      <xdr:nvPicPr>
        <xdr:cNvPr id="102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534650" y="1990725"/>
          <a:ext cx="942975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6</xdr:row>
      <xdr:rowOff>438150</xdr:rowOff>
    </xdr:from>
    <xdr:to>
      <xdr:col>11</xdr:col>
      <xdr:colOff>771525</xdr:colOff>
      <xdr:row>7</xdr:row>
      <xdr:rowOff>0</xdr:rowOff>
    </xdr:to>
    <xdr:pic>
      <xdr:nvPicPr>
        <xdr:cNvPr id="102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2975" y="2152650"/>
          <a:ext cx="7429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6</xdr:row>
      <xdr:rowOff>609600</xdr:rowOff>
    </xdr:from>
    <xdr:to>
      <xdr:col>12</xdr:col>
      <xdr:colOff>1009650</xdr:colOff>
      <xdr:row>7</xdr:row>
      <xdr:rowOff>0</xdr:rowOff>
    </xdr:to>
    <xdr:pic>
      <xdr:nvPicPr>
        <xdr:cNvPr id="102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439275" y="2324100"/>
          <a:ext cx="9429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7</xdr:row>
      <xdr:rowOff>104775</xdr:rowOff>
    </xdr:from>
    <xdr:to>
      <xdr:col>10</xdr:col>
      <xdr:colOff>542925</xdr:colOff>
      <xdr:row>7</xdr:row>
      <xdr:rowOff>561975</xdr:rowOff>
    </xdr:to>
    <xdr:pic>
      <xdr:nvPicPr>
        <xdr:cNvPr id="102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791450" y="2628900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5</xdr:row>
      <xdr:rowOff>28575</xdr:rowOff>
    </xdr:from>
    <xdr:to>
      <xdr:col>13</xdr:col>
      <xdr:colOff>514350</xdr:colOff>
      <xdr:row>5</xdr:row>
      <xdr:rowOff>266700</xdr:rowOff>
    </xdr:to>
    <xdr:pic>
      <xdr:nvPicPr>
        <xdr:cNvPr id="103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515600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304800</xdr:colOff>
      <xdr:row>10</xdr:row>
      <xdr:rowOff>9525</xdr:rowOff>
    </xdr:from>
    <xdr:to>
      <xdr:col>12</xdr:col>
      <xdr:colOff>838200</xdr:colOff>
      <xdr:row>11</xdr:row>
      <xdr:rowOff>0</xdr:rowOff>
    </xdr:to>
    <xdr:pic>
      <xdr:nvPicPr>
        <xdr:cNvPr id="103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677400" y="13820775"/>
          <a:ext cx="5334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tabSelected="1" zoomScaleNormal="100" workbookViewId="0">
      <selection activeCell="B9" sqref="B9:B10"/>
    </sheetView>
  </sheetViews>
  <sheetFormatPr defaultRowHeight="15" x14ac:dyDescent="0.25"/>
  <cols>
    <col min="1" max="1" width="7.5703125" customWidth="1"/>
    <col min="2" max="2" width="26.85546875" customWidth="1"/>
    <col min="3" max="3" width="10.42578125" customWidth="1"/>
    <col min="4" max="4" width="10.5703125" customWidth="1"/>
    <col min="5" max="5" width="11" customWidth="1"/>
    <col min="6" max="6" width="10.140625" customWidth="1"/>
    <col min="7" max="7" width="10.7109375" customWidth="1"/>
    <col min="8" max="8" width="12.5703125" customWidth="1"/>
    <col min="11" max="11" width="14.5703125" customWidth="1"/>
    <col min="12" max="12" width="12.5703125" customWidth="1"/>
    <col min="13" max="13" width="16.5703125" customWidth="1"/>
    <col min="14" max="14" width="14.85546875" customWidth="1"/>
  </cols>
  <sheetData>
    <row r="1" spans="1:14" ht="16.5" customHeight="1" x14ac:dyDescent="0.25">
      <c r="K1" s="34"/>
      <c r="L1" s="35"/>
      <c r="M1" s="35"/>
      <c r="N1" s="35"/>
    </row>
    <row r="2" spans="1:14" x14ac:dyDescent="0.25">
      <c r="A2" s="37" t="s">
        <v>0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</row>
    <row r="3" spans="1:14" ht="43.5" customHeight="1" x14ac:dyDescent="0.25">
      <c r="A3" s="38" t="s">
        <v>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</row>
    <row r="4" spans="1:14" ht="15.75" x14ac:dyDescent="0.25">
      <c r="A4" s="36" t="s">
        <v>2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</row>
    <row r="5" spans="1:14" ht="15.75" x14ac:dyDescent="0.25">
      <c r="A5" s="36" t="s">
        <v>3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</row>
    <row r="6" spans="1:14" ht="43.5" customHeight="1" x14ac:dyDescent="0.25">
      <c r="A6" s="24" t="s">
        <v>4</v>
      </c>
      <c r="B6" s="26" t="s">
        <v>5</v>
      </c>
      <c r="C6" s="28" t="s">
        <v>6</v>
      </c>
      <c r="D6" s="29"/>
      <c r="E6" s="29"/>
      <c r="F6" s="29"/>
      <c r="G6" s="29"/>
      <c r="H6" s="30"/>
      <c r="I6" s="26" t="s">
        <v>7</v>
      </c>
      <c r="J6" s="26" t="s">
        <v>8</v>
      </c>
      <c r="K6" s="32" t="s">
        <v>9</v>
      </c>
      <c r="L6" s="32"/>
      <c r="M6" s="32"/>
      <c r="N6" s="15" t="s">
        <v>21</v>
      </c>
    </row>
    <row r="7" spans="1:14" ht="63.75" x14ac:dyDescent="0.25">
      <c r="A7" s="25"/>
      <c r="B7" s="27"/>
      <c r="C7" s="1" t="s">
        <v>10</v>
      </c>
      <c r="D7" s="1" t="s">
        <v>11</v>
      </c>
      <c r="E7" s="1" t="s">
        <v>12</v>
      </c>
      <c r="F7" s="1" t="s">
        <v>13</v>
      </c>
      <c r="G7" s="1" t="s">
        <v>14</v>
      </c>
      <c r="H7" s="2"/>
      <c r="I7" s="31"/>
      <c r="J7" s="31"/>
      <c r="K7" s="3" t="s">
        <v>15</v>
      </c>
      <c r="L7" s="4" t="s">
        <v>16</v>
      </c>
      <c r="M7" s="17" t="s">
        <v>23</v>
      </c>
      <c r="N7" s="14"/>
    </row>
    <row r="8" spans="1:14" ht="54" x14ac:dyDescent="0.25">
      <c r="A8" s="5">
        <v>1</v>
      </c>
      <c r="B8" s="13">
        <v>2</v>
      </c>
      <c r="C8" s="5">
        <v>3</v>
      </c>
      <c r="D8" s="5">
        <v>4</v>
      </c>
      <c r="E8" s="5">
        <v>5</v>
      </c>
      <c r="F8" s="5">
        <v>6</v>
      </c>
      <c r="G8" s="5">
        <v>7</v>
      </c>
      <c r="H8" s="5" t="s">
        <v>17</v>
      </c>
      <c r="I8" s="5">
        <v>9</v>
      </c>
      <c r="J8" s="5" t="s">
        <v>18</v>
      </c>
      <c r="K8" s="6" t="s">
        <v>19</v>
      </c>
      <c r="L8" s="6">
        <v>12</v>
      </c>
      <c r="M8" s="6">
        <v>13</v>
      </c>
      <c r="N8" s="5" t="s">
        <v>22</v>
      </c>
    </row>
    <row r="9" spans="1:14" ht="28.5" customHeight="1" x14ac:dyDescent="0.25">
      <c r="A9" s="5">
        <v>1</v>
      </c>
      <c r="B9" s="40" t="s">
        <v>26</v>
      </c>
      <c r="C9" s="42">
        <v>12287.146479999998</v>
      </c>
      <c r="D9" s="43">
        <v>9795.2379464285677</v>
      </c>
      <c r="E9" s="44">
        <v>10970.666499999998</v>
      </c>
      <c r="F9" s="19"/>
      <c r="G9" s="19"/>
      <c r="H9" s="39">
        <f t="shared" ref="H9:H10" si="0">C9+D9+E9+F9+G9</f>
        <v>33053.050926428565</v>
      </c>
      <c r="I9" s="41">
        <v>30</v>
      </c>
      <c r="J9" s="5">
        <v>3</v>
      </c>
      <c r="K9" s="7">
        <f>ROUND(H9/J9,2)</f>
        <v>11017.68</v>
      </c>
      <c r="L9" s="7">
        <f>STDEV(C9:G9)</f>
        <v>1246.6194261533828</v>
      </c>
      <c r="M9" s="8">
        <f>L9/K9</f>
        <v>0.11314718036404968</v>
      </c>
      <c r="N9" s="9">
        <f>I9*K9</f>
        <v>330530.40000000002</v>
      </c>
    </row>
    <row r="10" spans="1:14" ht="28.5" customHeight="1" x14ac:dyDescent="0.25">
      <c r="A10" s="5">
        <v>2</v>
      </c>
      <c r="B10" s="40" t="s">
        <v>27</v>
      </c>
      <c r="C10" s="42">
        <v>299752.19181599998</v>
      </c>
      <c r="D10" s="43">
        <v>238960.61209821422</v>
      </c>
      <c r="E10" s="44">
        <v>267635.88554999995</v>
      </c>
      <c r="F10" s="19"/>
      <c r="G10" s="19"/>
      <c r="H10" s="39">
        <f t="shared" si="0"/>
        <v>806348.68946421426</v>
      </c>
      <c r="I10" s="41">
        <v>1</v>
      </c>
      <c r="J10" s="5">
        <v>3</v>
      </c>
      <c r="K10" s="7">
        <f t="shared" ref="K10" si="1">ROUND(H10/J10,2)</f>
        <v>268782.90000000002</v>
      </c>
      <c r="L10" s="7">
        <f t="shared" ref="L10" si="2">STDEV(C10:G10)</f>
        <v>30412.016814328788</v>
      </c>
      <c r="M10" s="8">
        <f t="shared" ref="M10" si="3">L10/K10</f>
        <v>0.11314714148232193</v>
      </c>
      <c r="N10" s="9">
        <f t="shared" ref="N10" si="4">I10*K10</f>
        <v>268782.90000000002</v>
      </c>
    </row>
    <row r="11" spans="1:14" x14ac:dyDescent="0.25">
      <c r="A11" s="22" t="s">
        <v>20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10"/>
      <c r="N11" s="11">
        <f>SUM(N9:N10)</f>
        <v>599313.30000000005</v>
      </c>
    </row>
    <row r="12" spans="1:14" ht="168.75" customHeight="1" x14ac:dyDescent="0.25">
      <c r="A12" s="33" t="s">
        <v>28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</row>
    <row r="13" spans="1:14" ht="28.5" customHeight="1" x14ac:dyDescent="0.25">
      <c r="A13" s="12"/>
      <c r="B13" s="21" t="s">
        <v>24</v>
      </c>
      <c r="C13" s="21"/>
      <c r="D13" s="21"/>
      <c r="E13" s="16"/>
      <c r="F13" s="16"/>
      <c r="G13" s="16"/>
      <c r="H13" s="18" t="s">
        <v>25</v>
      </c>
      <c r="I13" s="12"/>
      <c r="J13" s="12"/>
      <c r="K13" s="12"/>
      <c r="L13" s="12"/>
    </row>
    <row r="15" spans="1:14" x14ac:dyDescent="0.25">
      <c r="D15" s="20"/>
      <c r="E15" s="20"/>
      <c r="F15" s="20"/>
      <c r="G15" s="20"/>
      <c r="H15" s="20"/>
    </row>
    <row r="16" spans="1:14" x14ac:dyDescent="0.25">
      <c r="D16" s="20"/>
      <c r="E16" s="20"/>
      <c r="F16" s="20"/>
      <c r="G16" s="20"/>
      <c r="H16" s="20"/>
    </row>
    <row r="18" spans="5:5" x14ac:dyDescent="0.25">
      <c r="E18" s="20"/>
    </row>
  </sheetData>
  <mergeCells count="14">
    <mergeCell ref="K1:N1"/>
    <mergeCell ref="A5:N5"/>
    <mergeCell ref="A2:N2"/>
    <mergeCell ref="A3:N3"/>
    <mergeCell ref="A4:N4"/>
    <mergeCell ref="B13:D13"/>
    <mergeCell ref="A11:L11"/>
    <mergeCell ref="A6:A7"/>
    <mergeCell ref="B6:B7"/>
    <mergeCell ref="C6:H6"/>
    <mergeCell ref="I6:I7"/>
    <mergeCell ref="J6:J7"/>
    <mergeCell ref="K6:M6"/>
    <mergeCell ref="A12:N12"/>
  </mergeCells>
  <phoneticPr fontId="0" type="noConversion"/>
  <pageMargins left="0.7" right="0.7" top="0.75" bottom="0.75" header="0.3" footer="0.3"/>
  <pageSetup paperSize="9" scale="75" orientation="landscape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2022-04-01T13:46:32Z</cp:lastPrinted>
  <dcterms:created xsi:type="dcterms:W3CDTF">2015-06-05T18:19:34Z</dcterms:created>
  <dcterms:modified xsi:type="dcterms:W3CDTF">2026-07-02T16:50:22Z</dcterms:modified>
</cp:coreProperties>
</file>