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r-01\общая псо\2026\Протасова И.В\РЕМОНТ КОМПРЕССОРА\"/>
    </mc:Choice>
  </mc:AlternateContent>
  <bookViews>
    <workbookView xWindow="0" yWindow="0" windowWidth="28800" windowHeight="12915"/>
  </bookViews>
  <sheets>
    <sheet name="Лист1" sheetId="1" r:id="rId1"/>
    <sheet name="Лист2" sheetId="2" r:id="rId2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7" i="1" l="1"/>
  <c r="L17" i="1"/>
  <c r="J17" i="1" l="1"/>
  <c r="A9" i="1" l="1"/>
  <c r="I17" i="1" l="1"/>
  <c r="K17" i="1" l="1"/>
  <c r="N18" i="1" l="1"/>
</calcChain>
</file>

<file path=xl/sharedStrings.xml><?xml version="1.0" encoding="utf-8"?>
<sst xmlns="http://schemas.openxmlformats.org/spreadsheetml/2006/main" count="35" uniqueCount="35">
  <si>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</si>
  <si>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</si>
  <si>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</si>
  <si>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</si>
  <si>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</si>
  <si>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Источник информации №1</t>
  </si>
  <si>
    <t>Источник информации №2</t>
  </si>
  <si>
    <t>Источник информации №3</t>
  </si>
  <si>
    <t>Источник инф. № 3</t>
  </si>
  <si>
    <t>Источник инф. № 2</t>
  </si>
  <si>
    <t>Источник инф. № 1</t>
  </si>
  <si>
    <t>Средняя цена, руб &lt;ц&gt;</t>
  </si>
  <si>
    <t>Коэффи-циент вариации V, %</t>
  </si>
  <si>
    <t>ККН/ОКПД/КРТУ</t>
  </si>
  <si>
    <t xml:space="preserve">Предельная цена из Реестра  </t>
  </si>
  <si>
    <t xml:space="preserve"> 2. Для определения НМЦК проведен мониторинг в соответствии с п. 3.7 Приказа № 567.</t>
  </si>
  <si>
    <t xml:space="preserve">Итого цена, руб. </t>
  </si>
  <si>
    <t>Среднее квадратичное отклонение σ</t>
  </si>
  <si>
    <t>Контрактный управляющий                                                                                                                 И.В.Протасова</t>
  </si>
  <si>
    <t>4. Наличие товаров (работ, услуг) в приложении к распоряжению Комитета по государственному заказу Санкт-Петербурга от 31.05.2018 № 100-р (далее – Распоряжение № 100-р):  товары отсутствуют</t>
  </si>
  <si>
    <t>6. Поиск в открытых источниках, информация с интернет-магазинов и сайтов по продаже товаров</t>
  </si>
  <si>
    <t>НМЦК сформирована Заказчиком методом сопоставимых рыночных цен (анализа рынка) на основании ст. 22 Федерального закона № 44-ФЗ и методических рекомендаций, утвержденных приказом Министерства экономического развития РФ от 02.10.2013 № 567 (далее – Приказ № 567) с учетом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</si>
  <si>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меньше 33%, следовательно выборка цен однородна.</t>
  </si>
  <si>
    <t>не установлена</t>
  </si>
  <si>
    <t>3. Проведен анализ ценовой информации в Реестре товаров для обеспечения нужд Санкт-Петербурга (далее – Реестр товаров): предмета закупки нет</t>
  </si>
  <si>
    <t>5. Поиск идентичных (однородных) товаров в Реестре контрактов, заключенных заказчиками  отсутствуют</t>
  </si>
  <si>
    <r>
      <rPr>
        <b/>
        <sz val="12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2"/>
        <color theme="1"/>
        <rFont val="Times New Roman"/>
        <family val="1"/>
        <charset val="204"/>
      </rPr>
      <t xml:space="preserve">
Услуги по ремонту воздушного компрессора BAUER KAP 15.1-11-5F</t>
    </r>
  </si>
  <si>
    <t>Услуги по ремонту воздушного компрессора BAUER KAP 15.1-11-5F</t>
  </si>
  <si>
    <t>7. Запрос коммерческих предложений</t>
  </si>
  <si>
    <t>коммерческое предложение бн от 19.06.2026</t>
  </si>
  <si>
    <t>коммерческое предложение бн от 19.06.2027</t>
  </si>
  <si>
    <t>коммерческое предложение бн от 18.06.2028</t>
  </si>
  <si>
    <t>усл.ед</t>
  </si>
  <si>
    <t>Минимальное ценовое предложение</t>
  </si>
  <si>
    <t>33.12.19.000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</si>
</sst>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363A47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164" fontId="1" fillId="0" borderId="0" xfId="0" applyNumberFormat="1" applyFont="1"/>
    <xf numFmtId="164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0" fillId="0" borderId="1" xfId="2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164" fontId="13" fillId="0" borderId="2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5" xfId="0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5" name="AutoShape 1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0303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6" name="AutoShape 2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846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7" name="AutoShape 3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989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8" name="AutoShape 4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03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29" name="AutoShape 5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89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30" name="AutoShape 6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304800</xdr:colOff>
      <xdr:row>19</xdr:row>
      <xdr:rowOff>104775</xdr:rowOff>
    </xdr:to>
    <xdr:sp macro="" textlink="">
      <xdr:nvSpPr>
        <xdr:cNvPr id="1031" name="AutoShape 7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532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21</xdr:row>
      <xdr:rowOff>0</xdr:rowOff>
    </xdr:from>
    <xdr:to>
      <xdr:col>13</xdr:col>
      <xdr:colOff>304800</xdr:colOff>
      <xdr:row>22</xdr:row>
      <xdr:rowOff>104775</xdr:rowOff>
    </xdr:to>
    <xdr:sp macro="" textlink="">
      <xdr:nvSpPr>
        <xdr:cNvPr id="1032" name="AutoShape 8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68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22</xdr:row>
      <xdr:rowOff>0</xdr:rowOff>
    </xdr:from>
    <xdr:to>
      <xdr:col>13</xdr:col>
      <xdr:colOff>304800</xdr:colOff>
      <xdr:row>23</xdr:row>
      <xdr:rowOff>104775</xdr:rowOff>
    </xdr:to>
    <xdr:sp macro="" textlink="">
      <xdr:nvSpPr>
        <xdr:cNvPr id="1033" name="AutoShape 9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775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topLeftCell="A4" zoomScaleNormal="100" workbookViewId="0">
      <selection activeCell="L22" sqref="L22"/>
    </sheetView>
  </sheetViews>
  <sheetFormatPr defaultRowHeight="15.75" x14ac:dyDescent="0.25"/>
  <cols>
    <col min="1" max="1" width="4.85546875" style="1" customWidth="1"/>
    <col min="2" max="2" width="25.42578125" style="1" customWidth="1"/>
    <col min="3" max="3" width="35.85546875" style="1" customWidth="1"/>
    <col min="4" max="4" width="12" style="1" customWidth="1"/>
    <col min="5" max="5" width="14.85546875" style="1" customWidth="1"/>
    <col min="6" max="6" width="13.140625" style="1" customWidth="1"/>
    <col min="7" max="7" width="13.28515625" style="1" customWidth="1"/>
    <col min="8" max="8" width="16.28515625" style="1" customWidth="1"/>
    <col min="9" max="9" width="13.7109375" style="1" customWidth="1"/>
    <col min="10" max="10" width="16" style="1" customWidth="1"/>
    <col min="11" max="12" width="13.7109375" style="1" customWidth="1"/>
    <col min="13" max="13" width="11.5703125" style="1" customWidth="1"/>
    <col min="14" max="14" width="13.7109375" style="1" customWidth="1"/>
    <col min="15" max="15" width="9.140625" style="1"/>
    <col min="16" max="16" width="18.42578125" style="1" customWidth="1"/>
    <col min="17" max="16384" width="9.140625" style="1"/>
  </cols>
  <sheetData>
    <row r="1" spans="1:16" ht="50.25" customHeight="1" x14ac:dyDescent="0.25">
      <c r="A1" s="45" t="s">
        <v>26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6" ht="56.25" customHeight="1" x14ac:dyDescent="0.25">
      <c r="A2" s="47" t="s">
        <v>21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15"/>
      <c r="P2" s="15"/>
    </row>
    <row r="3" spans="1:16" ht="24" customHeight="1" x14ac:dyDescent="0.25">
      <c r="A3" s="47" t="s">
        <v>15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15"/>
      <c r="P3" s="15"/>
    </row>
    <row r="4" spans="1:16" ht="24" customHeight="1" x14ac:dyDescent="0.25">
      <c r="A4" s="47" t="s">
        <v>24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15"/>
      <c r="P4" s="15"/>
    </row>
    <row r="5" spans="1:16" ht="24" customHeight="1" x14ac:dyDescent="0.25">
      <c r="A5" s="47" t="s">
        <v>19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15"/>
      <c r="P5" s="15"/>
    </row>
    <row r="6" spans="1:16" ht="24" customHeight="1" x14ac:dyDescent="0.25">
      <c r="A6" s="47" t="s">
        <v>25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15"/>
      <c r="P6" s="15"/>
    </row>
    <row r="7" spans="1:16" ht="24" customHeight="1" x14ac:dyDescent="0.25">
      <c r="A7" s="47" t="s">
        <v>20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15"/>
      <c r="P7" s="15"/>
    </row>
    <row r="8" spans="1:16" ht="24" customHeight="1" x14ac:dyDescent="0.25">
      <c r="A8" s="47" t="s">
        <v>28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15"/>
      <c r="P8" s="15"/>
    </row>
    <row r="9" spans="1:16" ht="36" customHeight="1" x14ac:dyDescent="0.25">
      <c r="A9" s="46" t="str">
        <f>C17</f>
        <v>Услуги по ремонту воздушного компрессора BAUER KAP 15.1-11-5F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</row>
    <row r="10" spans="1:16" ht="25.5" customHeight="1" x14ac:dyDescent="0.25">
      <c r="A10" s="12"/>
      <c r="B10" s="24" t="s">
        <v>5</v>
      </c>
      <c r="C10" s="48" t="s">
        <v>29</v>
      </c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</row>
    <row r="11" spans="1:16" ht="23.25" customHeight="1" x14ac:dyDescent="0.25">
      <c r="A11" s="13"/>
      <c r="B11" s="25" t="s">
        <v>6</v>
      </c>
      <c r="C11" s="48" t="s">
        <v>30</v>
      </c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</row>
    <row r="12" spans="1:16" ht="25.5" customHeight="1" x14ac:dyDescent="0.25">
      <c r="A12" s="12"/>
      <c r="B12" s="24" t="s">
        <v>7</v>
      </c>
      <c r="C12" s="48" t="s">
        <v>31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</row>
    <row r="13" spans="1:16" ht="43.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"/>
      <c r="K13" s="3"/>
      <c r="L13" s="3"/>
      <c r="M13" s="3"/>
    </row>
    <row r="14" spans="1:16" ht="43.5" customHeight="1" x14ac:dyDescent="0.25">
      <c r="A14" s="32" t="s">
        <v>0</v>
      </c>
      <c r="B14" s="32" t="s">
        <v>13</v>
      </c>
      <c r="C14" s="35" t="s">
        <v>1</v>
      </c>
      <c r="D14" s="35" t="s">
        <v>2</v>
      </c>
      <c r="E14" s="41" t="s">
        <v>3</v>
      </c>
      <c r="F14" s="42"/>
      <c r="G14" s="42"/>
      <c r="H14" s="29"/>
      <c r="I14" s="38" t="s">
        <v>11</v>
      </c>
      <c r="J14" s="38" t="s">
        <v>17</v>
      </c>
      <c r="K14" s="38" t="s">
        <v>12</v>
      </c>
      <c r="L14" s="51" t="s">
        <v>33</v>
      </c>
      <c r="M14" s="38" t="s">
        <v>4</v>
      </c>
      <c r="N14" s="44" t="s">
        <v>16</v>
      </c>
      <c r="O14" s="2"/>
    </row>
    <row r="15" spans="1:16" ht="43.5" customHeight="1" x14ac:dyDescent="0.25">
      <c r="A15" s="33"/>
      <c r="B15" s="33"/>
      <c r="C15" s="36"/>
      <c r="D15" s="36"/>
      <c r="E15" s="43" t="s">
        <v>10</v>
      </c>
      <c r="F15" s="43" t="s">
        <v>9</v>
      </c>
      <c r="G15" s="43" t="s">
        <v>8</v>
      </c>
      <c r="H15" s="27" t="s">
        <v>14</v>
      </c>
      <c r="I15" s="39"/>
      <c r="J15" s="39"/>
      <c r="K15" s="39"/>
      <c r="L15" s="52"/>
      <c r="M15" s="39"/>
      <c r="N15" s="44"/>
      <c r="O15" s="2"/>
    </row>
    <row r="16" spans="1:16" ht="18.75" customHeight="1" x14ac:dyDescent="0.25">
      <c r="A16" s="34"/>
      <c r="B16" s="34"/>
      <c r="C16" s="37"/>
      <c r="D16" s="37"/>
      <c r="E16" s="43"/>
      <c r="F16" s="43"/>
      <c r="G16" s="43"/>
      <c r="H16" s="28"/>
      <c r="I16" s="40"/>
      <c r="J16" s="40"/>
      <c r="K16" s="40"/>
      <c r="L16" s="53"/>
      <c r="M16" s="40"/>
      <c r="N16" s="44"/>
      <c r="O16" s="2"/>
    </row>
    <row r="17" spans="1:15" ht="31.5" customHeight="1" x14ac:dyDescent="0.25">
      <c r="A17" s="4">
        <v>1</v>
      </c>
      <c r="B17" s="18" t="s">
        <v>34</v>
      </c>
      <c r="C17" s="18" t="s">
        <v>27</v>
      </c>
      <c r="D17" s="22" t="s">
        <v>32</v>
      </c>
      <c r="E17" s="20">
        <v>108700</v>
      </c>
      <c r="F17" s="17">
        <v>97000</v>
      </c>
      <c r="G17" s="17">
        <v>119500</v>
      </c>
      <c r="H17" s="19" t="s">
        <v>23</v>
      </c>
      <c r="I17" s="17">
        <f t="shared" ref="I17" si="0">(E17+F17+G17)/3</f>
        <v>108400</v>
      </c>
      <c r="J17" s="23">
        <f>_xlfn.STDEV.S(E17:H17)</f>
        <v>11253</v>
      </c>
      <c r="K17" s="23">
        <f>J17/I17*100</f>
        <v>10.38</v>
      </c>
      <c r="L17" s="23">
        <f>MIN(E17:G17)</f>
        <v>97000</v>
      </c>
      <c r="M17" s="21">
        <v>1</v>
      </c>
      <c r="N17" s="17">
        <f>L17*M17</f>
        <v>97000</v>
      </c>
      <c r="O17" s="11"/>
    </row>
    <row r="18" spans="1:15" x14ac:dyDescent="0.25">
      <c r="A18" s="6"/>
      <c r="C18" s="7"/>
      <c r="D18" s="8"/>
      <c r="E18" s="9"/>
      <c r="F18" s="10"/>
      <c r="G18" s="10"/>
      <c r="H18" s="10"/>
      <c r="I18" s="8"/>
      <c r="J18" s="10"/>
      <c r="K18" s="10"/>
      <c r="L18" s="10"/>
      <c r="M18" s="5"/>
      <c r="N18" s="14">
        <f>SUM(N17:N17)</f>
        <v>97000</v>
      </c>
    </row>
    <row r="19" spans="1:15" x14ac:dyDescent="0.25">
      <c r="A19" s="50" t="s">
        <v>22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</row>
    <row r="20" spans="1:15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5" x14ac:dyDescent="0.25">
      <c r="A21" s="26"/>
      <c r="B21" s="26"/>
      <c r="C21" s="26"/>
      <c r="D21" s="26"/>
      <c r="E21" s="26"/>
      <c r="F21" s="26"/>
      <c r="G21" s="26"/>
      <c r="H21" s="26"/>
      <c r="I21" s="26"/>
    </row>
    <row r="22" spans="1:15" x14ac:dyDescent="0.25">
      <c r="A22" s="30" t="s">
        <v>18</v>
      </c>
      <c r="B22" s="30"/>
      <c r="C22" s="30"/>
      <c r="D22" s="30"/>
      <c r="E22" s="30"/>
      <c r="F22" s="30"/>
      <c r="G22" s="30"/>
      <c r="H22" s="30"/>
      <c r="I22" s="30"/>
    </row>
    <row r="23" spans="1:15" x14ac:dyDescent="0.25">
      <c r="M23" s="16"/>
    </row>
  </sheetData>
  <mergeCells count="29">
    <mergeCell ref="M14:M16"/>
    <mergeCell ref="N14:N16"/>
    <mergeCell ref="J14:J16"/>
    <mergeCell ref="K14:K16"/>
    <mergeCell ref="A1:N1"/>
    <mergeCell ref="A9:N9"/>
    <mergeCell ref="A2:N2"/>
    <mergeCell ref="A3:N3"/>
    <mergeCell ref="A4:N4"/>
    <mergeCell ref="A5:N5"/>
    <mergeCell ref="A6:N6"/>
    <mergeCell ref="C10:N10"/>
    <mergeCell ref="C11:N11"/>
    <mergeCell ref="C12:N12"/>
    <mergeCell ref="A7:N7"/>
    <mergeCell ref="A8:N8"/>
    <mergeCell ref="A22:I22"/>
    <mergeCell ref="A13:I13"/>
    <mergeCell ref="A14:A16"/>
    <mergeCell ref="C14:C16"/>
    <mergeCell ref="D14:D16"/>
    <mergeCell ref="I14:I16"/>
    <mergeCell ref="E14:G14"/>
    <mergeCell ref="E15:E16"/>
    <mergeCell ref="F15:F16"/>
    <mergeCell ref="G15:G16"/>
    <mergeCell ref="B14:B16"/>
    <mergeCell ref="A19:N20"/>
    <mergeCell ref="L14:L16"/>
  </mergeCells>
  <pageMargins left="0.23622047244094491" right="0.23622047244094491" top="0.35433070866141736" bottom="0.35433070866141736" header="0.31496062992125984" footer="0.31496062992125984"/>
  <pageSetup paperSize="9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ИХО-ПК</cp:lastModifiedBy>
  <cp:lastPrinted>2026-03-23T10:42:00Z</cp:lastPrinted>
  <dcterms:created xsi:type="dcterms:W3CDTF">2024-02-21T08:56:31Z</dcterms:created>
  <dcterms:modified xsi:type="dcterms:W3CDTF">2026-06-22T06:18:59Z</dcterms:modified>
</cp:coreProperties>
</file>