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2026\Протасова И.В\ШИНЫ\"/>
    </mc:Choice>
  </mc:AlternateContent>
  <bookViews>
    <workbookView xWindow="0" yWindow="0" windowWidth="28800" windowHeight="12915"/>
  </bookViews>
  <sheets>
    <sheet name="Лист1" sheetId="1" r:id="rId1"/>
    <sheet name="Лист2" sheetId="2" r:id="rId2"/>
  </sheet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A8" i="1" l="1"/>
  <c r="I16" i="1" l="1"/>
  <c r="M16" i="1" s="1"/>
  <c r="K16" i="1" l="1"/>
  <c r="M17" i="1" l="1"/>
</calcChain>
</file>

<file path=xl/sharedStrings.xml><?xml version="1.0" encoding="utf-8"?>
<sst xmlns="http://schemas.openxmlformats.org/spreadsheetml/2006/main" count="33" uniqueCount="33">
  <si>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</si>
  <si>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</si>
  <si>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</si>
  <si>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</si>
  <si>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</si>
  <si>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Источник информации №1</t>
  </si>
  <si>
    <t>Источник информации №2</t>
  </si>
  <si>
    <t>Источник информации №3</t>
  </si>
  <si>
    <t>Источник инф. № 3</t>
  </si>
  <si>
    <t>Источник инф. № 2</t>
  </si>
  <si>
    <t>Источник инф. № 1</t>
  </si>
  <si>
    <t>Средняя цена, руб &lt;ц&gt;</t>
  </si>
  <si>
    <t>Коэффи-циент вариации V, %</t>
  </si>
  <si>
    <t>ККН/ОКПД/КРТУ</t>
  </si>
  <si>
    <t xml:space="preserve">Предельная цена из Реестра  </t>
  </si>
  <si>
    <t xml:space="preserve"> 2. Для определения НМЦК проведен мониторинг в соответствии с п. 3.7 Приказа № 567.</t>
  </si>
  <si>
    <t xml:space="preserve">Итого цена, руб. </t>
  </si>
  <si>
    <t>Среднее квадратичное отклонение σ</t>
  </si>
  <si>
    <t>Контрактный управляющий                                                                                                                 И.В.Протасова</t>
  </si>
  <si>
    <t>НМЦК сформирована Заказчиком методом сопоставимых рыночных цен (анализа рынка) на основании ст. 22 Федерального закона № 44-ФЗ и методических рекомендаций, утвержденных приказом Министерства экономического развития РФ от 02.10.2013 № 567 (далее – Приказ № 567) с учетом расходов на перевозку до места назначения, страхование, уплату таможенных пошлин, налогов и других обязательных платежей, в том числе НДС.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</si>
  <si>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меньше 33%, следовательно выборка цен однородна.</t>
  </si>
  <si>
    <t>не установлена</t>
  </si>
  <si>
    <t>5. Поиск идентичных (однородных) товаров в Реестре контрактов, заключенных заказчиками: применено</t>
  </si>
  <si>
    <t>6. Поиск в открытых источниках, информация с интернет-магазинов и сайтов по продаже товаров: применено</t>
  </si>
  <si>
    <t>4. Наличие товаров (работ, услуг) в приложении к распоряжению Комитета по государственному заказу Санкт-Петербурга от 31.05.2018 № 100-р (далее – Распоряжение № 100-р):  предмета закупки нет</t>
  </si>
  <si>
    <t>https://greentyre.ru/catalog/tyres/kama/nu-404-pro/kama-nu-404-pro-14-r20-164k/?ysclid=mr37t6yv3928651427</t>
  </si>
  <si>
    <t>шт</t>
  </si>
  <si>
    <t>22.11.130.110</t>
  </si>
  <si>
    <t>ШИНА КАМА PRO NU 404 14.20 R20</t>
  </si>
  <si>
    <r>
      <rPr>
        <b/>
        <sz val="12"/>
        <color theme="1"/>
        <rFont val="Times New Roman"/>
        <family val="1"/>
        <charset val="204"/>
      </rPr>
      <t>Расчет начальной (максимальной) цены контракта</t>
    </r>
    <r>
      <rPr>
        <sz val="12"/>
        <color theme="1"/>
        <rFont val="Times New Roman"/>
        <family val="1"/>
        <charset val="204"/>
      </rPr>
      <t xml:space="preserve">
ПОСТАВКА ШИНЫ</t>
    </r>
  </si>
  <si>
    <t>КОММЕРЧЕСКОЕ ПРЕДЛОЖЕНИЕ № 224 ОТ 02.07.2026</t>
  </si>
  <si>
    <t>3. Проведен анализ ценовой информации в Реестре товаров для обеспечения нужд Санкт-Петербурга (далее – Реестр товаров): предмета закупки нет</t>
  </si>
  <si>
    <t>https://tyrecraft.ru/truck-tyres/kama-pro/nu404/kama-pro-nu404-14-00-r20-164j-universalnaya-os/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</si>
</sst>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363A47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4" fillId="0" borderId="0" xfId="0" applyFont="1" applyFill="1" applyBorder="1" applyAlignment="1">
      <alignment vertical="center" wrapText="1"/>
    </xf>
    <xf numFmtId="164" fontId="1" fillId="0" borderId="0" xfId="0" applyNumberFormat="1" applyFont="1"/>
    <xf numFmtId="164" fontId="6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0" fillId="0" borderId="1" xfId="2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18</xdr:row>
      <xdr:rowOff>104775</xdr:rowOff>
    </xdr:to>
    <xdr:sp macro="" textlink="">
      <xdr:nvSpPr>
        <xdr:cNvPr id="1025" name="AutoShape 1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030325" y="8181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18</xdr:row>
      <xdr:rowOff>104775</xdr:rowOff>
    </xdr:to>
    <xdr:sp macro="" textlink="">
      <xdr:nvSpPr>
        <xdr:cNvPr id="1026" name="AutoShape 2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846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18</xdr:row>
      <xdr:rowOff>104775</xdr:rowOff>
    </xdr:to>
    <xdr:sp macro="" textlink="">
      <xdr:nvSpPr>
        <xdr:cNvPr id="1027" name="AutoShape 3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989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18</xdr:row>
      <xdr:rowOff>104775</xdr:rowOff>
    </xdr:to>
    <xdr:sp macro="" textlink="">
      <xdr:nvSpPr>
        <xdr:cNvPr id="1028" name="AutoShape 4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039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18</xdr:row>
      <xdr:rowOff>104775</xdr:rowOff>
    </xdr:to>
    <xdr:sp macro="" textlink="">
      <xdr:nvSpPr>
        <xdr:cNvPr id="1029" name="AutoShape 5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89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18</xdr:row>
      <xdr:rowOff>104775</xdr:rowOff>
    </xdr:to>
    <xdr:sp macro="" textlink="">
      <xdr:nvSpPr>
        <xdr:cNvPr id="1030" name="AutoShape 6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375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304800</xdr:colOff>
      <xdr:row>18</xdr:row>
      <xdr:rowOff>104775</xdr:rowOff>
    </xdr:to>
    <xdr:sp macro="" textlink="">
      <xdr:nvSpPr>
        <xdr:cNvPr id="1031" name="AutoShape 7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532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304800</xdr:colOff>
      <xdr:row>21</xdr:row>
      <xdr:rowOff>104775</xdr:rowOff>
    </xdr:to>
    <xdr:sp macro="" textlink="">
      <xdr:nvSpPr>
        <xdr:cNvPr id="1032" name="AutoShape 8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68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21</xdr:row>
      <xdr:rowOff>0</xdr:rowOff>
    </xdr:from>
    <xdr:to>
      <xdr:col>12</xdr:col>
      <xdr:colOff>304800</xdr:colOff>
      <xdr:row>22</xdr:row>
      <xdr:rowOff>104775</xdr:rowOff>
    </xdr:to>
    <xdr:sp macro="" textlink="">
      <xdr:nvSpPr>
        <xdr:cNvPr id="1033" name="AutoShape 9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775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yrecraft.ru/truck-tyres/kama-pro/nu404/kama-pro-nu404-14-00-r20-164j-universalnaya-os/" TargetMode="External"/><Relationship Id="rId1" Type="http://schemas.openxmlformats.org/officeDocument/2006/relationships/hyperlink" Target="https://greentyre.ru/catalog/tyres/kama/nu-404-pro/kama-nu-404-pro-14-r20-164k/?ysclid=mr37t6yv3928651427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tabSelected="1" zoomScaleNormal="100" workbookViewId="0">
      <selection activeCell="C11" sqref="C11:M11"/>
    </sheetView>
  </sheetViews>
  <sheetFormatPr defaultRowHeight="15.75" x14ac:dyDescent="0.25"/>
  <cols>
    <col min="1" max="1" width="4.85546875" style="1" customWidth="1"/>
    <col min="2" max="2" width="25.42578125" style="1" customWidth="1"/>
    <col min="3" max="3" width="35.85546875" style="1" customWidth="1"/>
    <col min="4" max="4" width="12" style="1" customWidth="1"/>
    <col min="5" max="5" width="14.85546875" style="1" customWidth="1"/>
    <col min="6" max="6" width="13.140625" style="1" customWidth="1"/>
    <col min="7" max="7" width="11.85546875" style="1" customWidth="1"/>
    <col min="8" max="8" width="16.28515625" style="1" customWidth="1"/>
    <col min="9" max="9" width="13.7109375" style="1" customWidth="1"/>
    <col min="10" max="10" width="16" style="1" customWidth="1"/>
    <col min="11" max="11" width="13.7109375" style="1" customWidth="1"/>
    <col min="12" max="12" width="11.5703125" style="1" customWidth="1"/>
    <col min="13" max="13" width="13.7109375" style="1" customWidth="1"/>
    <col min="14" max="14" width="9.140625" style="1"/>
    <col min="15" max="15" width="18.42578125" style="1" customWidth="1"/>
    <col min="16" max="16384" width="9.140625" style="1"/>
  </cols>
  <sheetData>
    <row r="1" spans="1:15" ht="50.25" customHeight="1" x14ac:dyDescent="0.25">
      <c r="A1" s="44" t="s">
        <v>29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5" ht="56.25" customHeight="1" x14ac:dyDescent="0.25">
      <c r="A2" s="46" t="s">
        <v>19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15"/>
      <c r="O2" s="15"/>
    </row>
    <row r="3" spans="1:15" ht="24" customHeight="1" x14ac:dyDescent="0.25">
      <c r="A3" s="46" t="s">
        <v>15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15"/>
      <c r="O3" s="15"/>
    </row>
    <row r="4" spans="1:15" ht="24" customHeight="1" x14ac:dyDescent="0.25">
      <c r="A4" s="46" t="s">
        <v>31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15"/>
      <c r="O4" s="15"/>
    </row>
    <row r="5" spans="1:15" ht="24" customHeight="1" x14ac:dyDescent="0.25">
      <c r="A5" s="46" t="s">
        <v>24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15"/>
      <c r="O5" s="15"/>
    </row>
    <row r="6" spans="1:15" ht="24" customHeight="1" x14ac:dyDescent="0.25">
      <c r="A6" s="46" t="s">
        <v>22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15"/>
      <c r="O6" s="15"/>
    </row>
    <row r="7" spans="1:15" ht="24" customHeight="1" x14ac:dyDescent="0.25">
      <c r="A7" s="46" t="s">
        <v>23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15"/>
      <c r="O7" s="15"/>
    </row>
    <row r="8" spans="1:15" ht="36" customHeight="1" x14ac:dyDescent="0.25">
      <c r="A8" s="45" t="str">
        <f>C16</f>
        <v>ШИНА КАМА PRO NU 404 14.20 R20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</row>
    <row r="9" spans="1:15" ht="25.5" customHeight="1" x14ac:dyDescent="0.25">
      <c r="A9" s="12"/>
      <c r="B9" s="24" t="s">
        <v>5</v>
      </c>
      <c r="C9" s="47" t="s">
        <v>25</v>
      </c>
      <c r="D9" s="48"/>
      <c r="E9" s="48"/>
      <c r="F9" s="48"/>
      <c r="G9" s="48"/>
      <c r="H9" s="48"/>
      <c r="I9" s="48"/>
      <c r="J9" s="48"/>
      <c r="K9" s="48"/>
      <c r="L9" s="48"/>
      <c r="M9" s="48"/>
    </row>
    <row r="10" spans="1:15" ht="23.25" customHeight="1" x14ac:dyDescent="0.25">
      <c r="A10" s="13"/>
      <c r="B10" s="25" t="s">
        <v>6</v>
      </c>
      <c r="C10" s="47" t="s">
        <v>30</v>
      </c>
      <c r="D10" s="48"/>
      <c r="E10" s="48"/>
      <c r="F10" s="48"/>
      <c r="G10" s="48"/>
      <c r="H10" s="48"/>
      <c r="I10" s="48"/>
      <c r="J10" s="48"/>
      <c r="K10" s="48"/>
      <c r="L10" s="48"/>
      <c r="M10" s="48"/>
    </row>
    <row r="11" spans="1:15" ht="25.5" customHeight="1" x14ac:dyDescent="0.25">
      <c r="A11" s="12"/>
      <c r="B11" s="24" t="s">
        <v>7</v>
      </c>
      <c r="C11" s="47" t="s">
        <v>32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</row>
    <row r="12" spans="1:15" ht="43.5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3"/>
      <c r="K12" s="3"/>
      <c r="L12" s="3"/>
    </row>
    <row r="13" spans="1:15" ht="43.5" customHeight="1" x14ac:dyDescent="0.25">
      <c r="A13" s="30" t="s">
        <v>0</v>
      </c>
      <c r="B13" s="30" t="s">
        <v>13</v>
      </c>
      <c r="C13" s="33" t="s">
        <v>1</v>
      </c>
      <c r="D13" s="33" t="s">
        <v>2</v>
      </c>
      <c r="E13" s="39" t="s">
        <v>3</v>
      </c>
      <c r="F13" s="40"/>
      <c r="G13" s="40"/>
      <c r="H13" s="27"/>
      <c r="I13" s="36" t="s">
        <v>11</v>
      </c>
      <c r="J13" s="36" t="s">
        <v>17</v>
      </c>
      <c r="K13" s="36" t="s">
        <v>12</v>
      </c>
      <c r="L13" s="36" t="s">
        <v>4</v>
      </c>
      <c r="M13" s="43" t="s">
        <v>16</v>
      </c>
      <c r="N13" s="2"/>
    </row>
    <row r="14" spans="1:15" ht="43.5" customHeight="1" x14ac:dyDescent="0.25">
      <c r="A14" s="31"/>
      <c r="B14" s="31"/>
      <c r="C14" s="34"/>
      <c r="D14" s="34"/>
      <c r="E14" s="41" t="s">
        <v>10</v>
      </c>
      <c r="F14" s="41" t="s">
        <v>9</v>
      </c>
      <c r="G14" s="41" t="s">
        <v>8</v>
      </c>
      <c r="H14" s="37" t="s">
        <v>14</v>
      </c>
      <c r="I14" s="37"/>
      <c r="J14" s="37"/>
      <c r="K14" s="37"/>
      <c r="L14" s="37"/>
      <c r="M14" s="43"/>
      <c r="N14" s="2"/>
    </row>
    <row r="15" spans="1:15" ht="18.75" customHeight="1" x14ac:dyDescent="0.25">
      <c r="A15" s="32"/>
      <c r="B15" s="32"/>
      <c r="C15" s="35"/>
      <c r="D15" s="35"/>
      <c r="E15" s="41"/>
      <c r="F15" s="41"/>
      <c r="G15" s="41"/>
      <c r="H15" s="38"/>
      <c r="I15" s="38"/>
      <c r="J15" s="38"/>
      <c r="K15" s="38"/>
      <c r="L15" s="38"/>
      <c r="M15" s="43"/>
      <c r="N15" s="2"/>
    </row>
    <row r="16" spans="1:15" ht="31.5" customHeight="1" x14ac:dyDescent="0.25">
      <c r="A16" s="4">
        <v>1</v>
      </c>
      <c r="B16" s="18" t="s">
        <v>27</v>
      </c>
      <c r="C16" s="18" t="s">
        <v>28</v>
      </c>
      <c r="D16" s="22" t="s">
        <v>26</v>
      </c>
      <c r="E16" s="20">
        <v>74050</v>
      </c>
      <c r="F16" s="17">
        <v>74850</v>
      </c>
      <c r="G16" s="17">
        <v>66300</v>
      </c>
      <c r="H16" s="19" t="s">
        <v>21</v>
      </c>
      <c r="I16" s="17">
        <f t="shared" ref="I16" si="0">(E16+F16+G16)/3</f>
        <v>71733.33</v>
      </c>
      <c r="J16" s="23">
        <f>_xlfn.STDEV.S(E16:H16)</f>
        <v>4722.38</v>
      </c>
      <c r="K16" s="23">
        <f>J16/I16*100</f>
        <v>6.58</v>
      </c>
      <c r="L16" s="21">
        <v>1</v>
      </c>
      <c r="M16" s="17">
        <f>I16*L16</f>
        <v>71733.33</v>
      </c>
      <c r="N16" s="11"/>
    </row>
    <row r="17" spans="1:13" x14ac:dyDescent="0.25">
      <c r="A17" s="6"/>
      <c r="C17" s="7"/>
      <c r="D17" s="8"/>
      <c r="E17" s="9"/>
      <c r="F17" s="10"/>
      <c r="G17" s="10"/>
      <c r="H17" s="10"/>
      <c r="I17" s="8"/>
      <c r="J17" s="10"/>
      <c r="K17" s="10"/>
      <c r="L17" s="5"/>
      <c r="M17" s="14">
        <f>SUM(M16:M16)</f>
        <v>71733.33</v>
      </c>
    </row>
    <row r="18" spans="1:13" x14ac:dyDescent="0.25">
      <c r="A18" s="42" t="s">
        <v>20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</row>
    <row r="19" spans="1:13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</row>
    <row r="20" spans="1:13" x14ac:dyDescent="0.25">
      <c r="A20" s="26"/>
      <c r="B20" s="26"/>
      <c r="C20" s="26"/>
      <c r="D20" s="26"/>
      <c r="E20" s="26"/>
      <c r="F20" s="26"/>
      <c r="G20" s="26"/>
      <c r="H20" s="26"/>
      <c r="I20" s="26"/>
    </row>
    <row r="21" spans="1:13" x14ac:dyDescent="0.25">
      <c r="A21" s="28" t="s">
        <v>18</v>
      </c>
      <c r="B21" s="28"/>
      <c r="C21" s="28"/>
      <c r="D21" s="28"/>
      <c r="E21" s="28"/>
      <c r="F21" s="28"/>
      <c r="G21" s="28"/>
      <c r="H21" s="28"/>
      <c r="I21" s="28"/>
    </row>
    <row r="22" spans="1:13" x14ac:dyDescent="0.25">
      <c r="L22" s="16"/>
    </row>
  </sheetData>
  <mergeCells count="28">
    <mergeCell ref="K13:K15"/>
    <mergeCell ref="A1:M1"/>
    <mergeCell ref="A8:M8"/>
    <mergeCell ref="A2:M2"/>
    <mergeCell ref="A3:M3"/>
    <mergeCell ref="A4:M4"/>
    <mergeCell ref="A5:M5"/>
    <mergeCell ref="A6:M6"/>
    <mergeCell ref="C9:M9"/>
    <mergeCell ref="C10:M10"/>
    <mergeCell ref="C11:M11"/>
    <mergeCell ref="A7:M7"/>
    <mergeCell ref="A21:I21"/>
    <mergeCell ref="A12:I12"/>
    <mergeCell ref="A13:A15"/>
    <mergeCell ref="C13:C15"/>
    <mergeCell ref="D13:D15"/>
    <mergeCell ref="I13:I15"/>
    <mergeCell ref="E13:G13"/>
    <mergeCell ref="E14:E15"/>
    <mergeCell ref="F14:F15"/>
    <mergeCell ref="G14:G15"/>
    <mergeCell ref="B13:B15"/>
    <mergeCell ref="H14:H15"/>
    <mergeCell ref="A18:M19"/>
    <mergeCell ref="L13:L15"/>
    <mergeCell ref="M13:M15"/>
    <mergeCell ref="J13:J15"/>
  </mergeCells>
  <hyperlinks>
    <hyperlink ref="C9" r:id="rId1"/>
    <hyperlink ref="C11" r:id="rId2"/>
  </hyperlinks>
  <pageMargins left="0.23622047244094491" right="0.23622047244094491" top="0.35433070866141736" bottom="0.35433070866141736" header="0.31496062992125984" footer="0.31496062992125984"/>
  <pageSetup paperSize="9" scale="66" fitToHeight="0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ИХО-ПК</dc:creator>
  <cp:lastModifiedBy>Galina</cp:lastModifiedBy>
  <cp:lastPrinted>2026-06-19T07:21:57Z</cp:lastPrinted>
  <dcterms:created xsi:type="dcterms:W3CDTF">2024-02-21T08:56:31Z</dcterms:created>
  <dcterms:modified xsi:type="dcterms:W3CDTF">2026-07-03T06:04:12Z</dcterms:modified>
</cp:coreProperties>
</file>