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ГБДОУ №60\Контракты 2026 год (публичка)\Химия для бассейна 2026г\"/>
    </mc:Choice>
  </mc:AlternateContent>
  <bookViews>
    <workbookView xWindow="-108" yWindow="-108" windowWidth="23256" windowHeight="14016"/>
  </bookViews>
  <sheets>
    <sheet name="Лист1" sheetId="7" r:id="rId1"/>
  </sheets>
  <calcPr calcId="152511" refMode="R1C1" concurrentManualCount="6"/>
</workbook>
</file>

<file path=xl/calcChain.xml><?xml version="1.0" encoding="utf-8"?>
<calcChain xmlns="http://schemas.openxmlformats.org/spreadsheetml/2006/main">
  <c r="M14" i="7" l="1"/>
  <c r="J11" i="7"/>
  <c r="K11" i="7" s="1"/>
  <c r="J10" i="7"/>
  <c r="M10" i="7" s="1"/>
  <c r="L11" i="7" l="1"/>
  <c r="M11" i="7"/>
  <c r="K10" i="7"/>
  <c r="L10" i="7" s="1"/>
  <c r="J12" i="7"/>
  <c r="M12" i="7" s="1"/>
  <c r="J13" i="7"/>
  <c r="M13" i="7" s="1"/>
  <c r="J9" i="7"/>
  <c r="M9" i="7" s="1"/>
  <c r="K12" i="7" l="1"/>
  <c r="L12" i="7" s="1"/>
  <c r="K13" i="7"/>
  <c r="L13" i="7" s="1"/>
  <c r="K9" i="7"/>
  <c r="L9" i="7" s="1"/>
</calcChain>
</file>

<file path=xl/sharedStrings.xml><?xml version="1.0" encoding="utf-8"?>
<sst xmlns="http://schemas.openxmlformats.org/spreadsheetml/2006/main" count="31" uniqueCount="27">
  <si>
    <t>№ п/п</t>
  </si>
  <si>
    <t>Описание товара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</si>
  <si>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</si>
  <si>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</si>
  <si>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</si>
  <si>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</si>
  <si>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</si>
  <si>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>Приложение №1 к Техническому заданию</t>
  </si>
  <si>
    <t xml:space="preserve">Расчет (начальной) максимальной цены контракта </t>
  </si>
  <si>
    <t>Средняя арифметическая цена единицы товара</t>
  </si>
  <si>
    <t>предмет закупки</t>
  </si>
  <si>
    <t>Цена предл. №4</t>
  </si>
  <si>
    <t xml:space="preserve">Цена предл. №5 </t>
  </si>
  <si>
    <t>Цена предл. №1</t>
  </si>
  <si>
    <t xml:space="preserve">Цена предл. №2 </t>
  </si>
  <si>
    <t xml:space="preserve">Цена предл. №3 </t>
  </si>
  <si>
    <t>Итого НМЦК:</t>
  </si>
  <si>
    <t>Заведующий ГБДОУ детский сад № 60                   __________________Т.А. Голубева</t>
  </si>
  <si>
    <t>Приморского района Санкт-Петербурга</t>
  </si>
  <si>
    <t>Закупка химии для бассейна для ГБДОУ детский сад № 60 Приморского района Санкт-Петербурга</t>
  </si>
  <si>
    <t>шт</t>
  </si>
  <si>
    <t>ХЛОРИТЭКС (гранулы) 4кг (б.)</t>
  </si>
  <si>
    <t>АЛЬГИТИНН (альгицид) 3л (3кг)</t>
  </si>
  <si>
    <t xml:space="preserve">ХЛОРИТЭКС (табл.) 20г (ведро) 4кг </t>
  </si>
  <si>
    <t>Тестер -коробка CL/PH Pooltester с таблетками</t>
  </si>
  <si>
    <t>ЭКВИТАЛЛ коагулянт таблетки в картридже 2 кг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</si>
  <si>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 Коммерческие предложения: №ЦБ-1167 от 04.06.2026г., № 341 от  25.06.2026г.., №814 от 25.06.2026г.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</si>
</sst>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2" borderId="0">
      <alignment horizontal="left" vertical="center"/>
    </xf>
    <xf numFmtId="0" fontId="6" fillId="0" borderId="0">
      <alignment horizontal="left"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2" fontId="4" fillId="4" borderId="1" xfId="0" applyNumberFormat="1" applyFont="1" applyFill="1" applyBorder="1" applyAlignment="1">
      <alignment horizontal="center" vertical="top" wrapText="1"/>
    </xf>
    <xf numFmtId="4" fontId="4" fillId="4" borderId="6" xfId="0" applyNumberFormat="1" applyFont="1" applyFill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2" fontId="4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S23" xfId="1"/>
    <cellStyle name="S6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topLeftCell="A4" zoomScale="120" zoomScaleNormal="120" workbookViewId="0">
      <selection activeCell="B9" sqref="B9"/>
    </sheetView>
  </sheetViews>
  <sheetFormatPr defaultColWidth="9.109375" defaultRowHeight="15.6" x14ac:dyDescent="0.3"/>
  <cols>
    <col min="1" max="1" width="4.6640625" style="1" customWidth="1"/>
    <col min="2" max="2" width="30.21875" style="1" customWidth="1"/>
    <col min="3" max="3" width="10.109375" style="1" customWidth="1"/>
    <col min="4" max="4" width="6.33203125" style="1" customWidth="1"/>
    <col min="5" max="5" width="13.109375" style="1" customWidth="1"/>
    <col min="6" max="6" width="14.33203125" style="1" customWidth="1"/>
    <col min="7" max="7" width="13.109375" style="1" customWidth="1"/>
    <col min="8" max="8" width="13.109375" style="1" hidden="1" customWidth="1"/>
    <col min="9" max="9" width="13.33203125" style="1" hidden="1" customWidth="1"/>
    <col min="10" max="10" width="14" style="1" customWidth="1"/>
    <col min="11" max="11" width="13.109375" style="1" customWidth="1"/>
    <col min="12" max="12" width="14.88671875" style="1" customWidth="1"/>
    <col min="13" max="13" width="14" style="1" customWidth="1"/>
    <col min="14" max="14" width="16.88671875" style="1" customWidth="1"/>
    <col min="15" max="15" width="10.6640625" style="1" bestFit="1" customWidth="1"/>
    <col min="16" max="16" width="9.109375" style="1"/>
    <col min="17" max="16384" width="9.109375" style="2"/>
  </cols>
  <sheetData>
    <row r="1" spans="1:16" ht="15.75" customHeight="1" x14ac:dyDescent="0.3">
      <c r="K1" s="22" t="s">
        <v>7</v>
      </c>
      <c r="L1" s="22"/>
      <c r="M1" s="22"/>
    </row>
    <row r="3" spans="1:16" ht="20.25" customHeight="1" x14ac:dyDescent="0.3">
      <c r="A3" s="23" t="s">
        <v>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6" ht="15.75" customHeight="1" x14ac:dyDescent="0.3">
      <c r="A4" s="22" t="s">
        <v>19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6" ht="15.75" customHeight="1" x14ac:dyDescent="0.3">
      <c r="A5" s="24" t="s">
        <v>10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6" ht="82.5" customHeight="1" x14ac:dyDescent="0.3">
      <c r="A6" s="27" t="s">
        <v>26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6" ht="69" x14ac:dyDescent="0.3">
      <c r="A7" s="5" t="s">
        <v>0</v>
      </c>
      <c r="B7" s="5" t="s">
        <v>1</v>
      </c>
      <c r="C7" s="5" t="s">
        <v>3</v>
      </c>
      <c r="D7" s="5" t="s">
        <v>2</v>
      </c>
      <c r="E7" s="5" t="s">
        <v>13</v>
      </c>
      <c r="F7" s="5" t="s">
        <v>14</v>
      </c>
      <c r="G7" s="5" t="s">
        <v>15</v>
      </c>
      <c r="H7" s="5" t="s">
        <v>11</v>
      </c>
      <c r="I7" s="5" t="s">
        <v>12</v>
      </c>
      <c r="J7" s="5" t="s">
        <v>9</v>
      </c>
      <c r="K7" s="5" t="s">
        <v>5</v>
      </c>
      <c r="L7" s="5" t="s">
        <v>4</v>
      </c>
      <c r="M7" s="5" t="s">
        <v>6</v>
      </c>
    </row>
    <row r="8" spans="1:16" x14ac:dyDescent="0.3">
      <c r="A8" s="5">
        <v>1</v>
      </c>
      <c r="B8" s="6">
        <v>2</v>
      </c>
      <c r="C8" s="6">
        <v>3</v>
      </c>
      <c r="D8" s="5">
        <v>4</v>
      </c>
      <c r="E8" s="6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</row>
    <row r="9" spans="1:16" ht="30.6" customHeight="1" x14ac:dyDescent="0.3">
      <c r="A9" s="13">
        <v>1</v>
      </c>
      <c r="B9" s="7" t="s">
        <v>21</v>
      </c>
      <c r="C9" s="8" t="s">
        <v>20</v>
      </c>
      <c r="D9" s="9">
        <v>2</v>
      </c>
      <c r="E9" s="10">
        <v>3785.6</v>
      </c>
      <c r="F9" s="11">
        <v>3895</v>
      </c>
      <c r="G9" s="12">
        <v>3893.76</v>
      </c>
      <c r="H9" s="14"/>
      <c r="I9" s="14"/>
      <c r="J9" s="16">
        <f>ROUND(SUM(E9:I9)/(IF(E9&lt;1,0,1)+IF(F9&lt;1,0,1)+IF(G9&lt;1,0,1)+IF(H9&lt;1,0,1)+IF(I9&lt;1,0,1)),2)</f>
        <v>3858.12</v>
      </c>
      <c r="K9" s="16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62.807222514612235</v>
      </c>
      <c r="L9" s="16">
        <f>IF(J9=0,0,(K9/J9)*100)</f>
        <v>1.6279229913691704</v>
      </c>
      <c r="M9" s="17">
        <f>(IF(J9=0,0,(D9/(IF(E9&lt;1,0,1)+IF(F9&lt;1,0,1)+IF(G9&lt;1,0,1)+IF(H9&lt;1,0,1)+IF(I9&lt;1,0,1)))))*SUM(E9:I9)</f>
        <v>7716.24</v>
      </c>
      <c r="N9" s="20"/>
      <c r="O9" s="4"/>
      <c r="P9" s="20"/>
    </row>
    <row r="10" spans="1:16" ht="30.6" customHeight="1" x14ac:dyDescent="0.3">
      <c r="A10" s="13">
        <v>2</v>
      </c>
      <c r="B10" s="7" t="s">
        <v>23</v>
      </c>
      <c r="C10" s="8" t="s">
        <v>20</v>
      </c>
      <c r="D10" s="9">
        <v>1</v>
      </c>
      <c r="E10" s="10">
        <v>3864</v>
      </c>
      <c r="F10" s="11">
        <v>3620</v>
      </c>
      <c r="G10" s="12">
        <v>3611.52</v>
      </c>
      <c r="H10" s="14"/>
      <c r="I10" s="14"/>
      <c r="J10" s="16">
        <f>ROUND(SUM(E10:I10)/(IF(E10&lt;1,0,1)+IF(F10&lt;1,0,1)+IF(G10&lt;1,0,1)+IF(H10&lt;1,0,1)+IF(I10&lt;1,0,1)),2)</f>
        <v>3698.51</v>
      </c>
      <c r="K10" s="16">
        <f>IF(J10=0,0,(SQRT((IF(E10&lt;1,0,POWER((E10-J10),2))+IF(F10&lt;1,0,POWER((F10-J10),2))+IF(G10&lt;1,0,POWER((G10-J10),2))+IF(H10&lt;1,0,POWER((H10-J10),2))+IF(I10&lt;1,0,POWER((I10-J10),2)))/((IF(E10&lt;1,0,1)+IF(F10&lt;1,0,1)+IF(G10&lt;1,0,1)+IF(H10&lt;1,0,1)+IF(I10&lt;1,0,1))-1))))</f>
        <v>143.3841349313096</v>
      </c>
      <c r="L10" s="16">
        <f>IF(J10=0,0,(K10/J10)*100)</f>
        <v>3.8768080911315526</v>
      </c>
      <c r="M10" s="17">
        <f>(IF(J10=0,0,(D10/(IF(E10&lt;1,0,1)+IF(F10&lt;1,0,1)+IF(G10&lt;1,0,1)+IF(H10&lt;1,0,1)+IF(I10&lt;1,0,1)))))*SUM(E10:I10)</f>
        <v>3698.5066666666667</v>
      </c>
      <c r="N10" s="21"/>
      <c r="O10" s="4"/>
      <c r="P10" s="21"/>
    </row>
    <row r="11" spans="1:16" ht="30.6" customHeight="1" x14ac:dyDescent="0.3">
      <c r="A11" s="13">
        <v>3</v>
      </c>
      <c r="B11" s="7" t="s">
        <v>22</v>
      </c>
      <c r="C11" s="8" t="s">
        <v>20</v>
      </c>
      <c r="D11" s="9">
        <v>2</v>
      </c>
      <c r="E11" s="10">
        <v>1178.0999999999999</v>
      </c>
      <c r="F11" s="11">
        <v>1225</v>
      </c>
      <c r="G11" s="12">
        <v>1211.76</v>
      </c>
      <c r="H11" s="14"/>
      <c r="I11" s="14"/>
      <c r="J11" s="16">
        <f>ROUND(SUM(E11:I11)/(IF(E11&lt;1,0,1)+IF(F11&lt;1,0,1)+IF(G11&lt;1,0,1)+IF(H11&lt;1,0,1)+IF(I11&lt;1,0,1)),2)</f>
        <v>1204.95</v>
      </c>
      <c r="K11" s="16">
        <f>IF(J11=0,0,(SQRT((IF(E11&lt;1,0,POWER((E11-J11),2))+IF(F11&lt;1,0,POWER((F11-J11),2))+IF(G11&lt;1,0,POWER((G11-J11),2))+IF(H11&lt;1,0,POWER((H11-J11),2))+IF(I11&lt;1,0,POWER((I11-J11),2)))/((IF(E11&lt;1,0,1)+IF(F11&lt;1,0,1)+IF(G11&lt;1,0,1)+IF(H11&lt;1,0,1)+IF(I11&lt;1,0,1))-1))))</f>
        <v>24.179548176093</v>
      </c>
      <c r="L11" s="16">
        <f>IF(J11=0,0,(K11/J11)*100)</f>
        <v>2.0066847733178137</v>
      </c>
      <c r="M11" s="17">
        <f>(IF(J11=0,0,(D11/(IF(E11&lt;1,0,1)+IF(F11&lt;1,0,1)+IF(G11&lt;1,0,1)+IF(H11&lt;1,0,1)+IF(I11&lt;1,0,1)))))*SUM(E11:I11)</f>
        <v>2409.9066666666663</v>
      </c>
      <c r="N11" s="21"/>
      <c r="O11" s="4"/>
      <c r="P11" s="21"/>
    </row>
    <row r="12" spans="1:16" ht="30.6" customHeight="1" x14ac:dyDescent="0.3">
      <c r="A12" s="13">
        <v>4</v>
      </c>
      <c r="B12" s="7" t="s">
        <v>24</v>
      </c>
      <c r="C12" s="8" t="s">
        <v>20</v>
      </c>
      <c r="D12" s="9">
        <v>1</v>
      </c>
      <c r="E12" s="10">
        <v>1969.1</v>
      </c>
      <c r="F12" s="11">
        <v>2300</v>
      </c>
      <c r="G12" s="12">
        <v>2466.14</v>
      </c>
      <c r="H12" s="14"/>
      <c r="I12" s="14"/>
      <c r="J12" s="16">
        <f>ROUND(SUM(E12:I12)/(IF(E12&lt;1,0,1)+IF(F12&lt;1,0,1)+IF(G12&lt;1,0,1)+IF(H12&lt;1,0,1)+IF(I12&lt;1,0,1)),2)</f>
        <v>2245.08</v>
      </c>
      <c r="K12" s="16">
        <f>IF(J12=0,0,(SQRT((IF(E12&lt;1,0,POWER((E12-J12),2))+IF(F12&lt;1,0,POWER((F12-J12),2))+IF(G12&lt;1,0,POWER((G12-J12),2))+IF(H12&lt;1,0,POWER((H12-J12),2))+IF(I12&lt;1,0,POWER((I12-J12),2)))/((IF(E12&lt;1,0,1)+IF(F12&lt;1,0,1)+IF(G12&lt;1,0,1)+IF(H12&lt;1,0,1)+IF(I12&lt;1,0,1))-1))))</f>
        <v>253.03032466485118</v>
      </c>
      <c r="L12" s="16">
        <f>IF(J12=0,0,(K12/J12)*100)</f>
        <v>11.270436896005986</v>
      </c>
      <c r="M12" s="17">
        <f>(IF(J12=0,0,(D12/(IF(E12&lt;1,0,1)+IF(F12&lt;1,0,1)+IF(G12&lt;1,0,1)+IF(H12&lt;1,0,1)+IF(I12&lt;1,0,1)))))*SUM(E12:I12)</f>
        <v>2245.08</v>
      </c>
      <c r="N12" s="20"/>
      <c r="O12" s="4"/>
      <c r="P12" s="20"/>
    </row>
    <row r="13" spans="1:16" ht="30.6" customHeight="1" x14ac:dyDescent="0.3">
      <c r="A13" s="13">
        <v>5</v>
      </c>
      <c r="B13" s="7" t="s">
        <v>25</v>
      </c>
      <c r="C13" s="8" t="s">
        <v>20</v>
      </c>
      <c r="D13" s="9">
        <v>2</v>
      </c>
      <c r="E13" s="10">
        <v>1860.6</v>
      </c>
      <c r="F13" s="11">
        <v>1950</v>
      </c>
      <c r="G13" s="12">
        <v>1913.76</v>
      </c>
      <c r="H13" s="14"/>
      <c r="I13" s="14"/>
      <c r="J13" s="16">
        <f>ROUND(SUM(E13:I13)/(IF(E13&lt;1,0,1)+IF(F13&lt;1,0,1)+IF(G13&lt;1,0,1)+IF(H13&lt;1,0,1)+IF(I13&lt;1,0,1)),2)</f>
        <v>1908.12</v>
      </c>
      <c r="K13" s="16">
        <f>IF(J13=0,0,(SQRT((IF(E13&lt;1,0,POWER((E13-J13),2))+IF(F13&lt;1,0,POWER((F13-J13),2))+IF(G13&lt;1,0,POWER((G13-J13),2))+IF(H13&lt;1,0,POWER((H13-J13),2))+IF(I13&lt;1,0,POWER((I13-J13),2)))/((IF(E13&lt;1,0,1)+IF(F13&lt;1,0,1)+IF(G13&lt;1,0,1)+IF(H13&lt;1,0,1)+IF(I13&lt;1,0,1))-1))))</f>
        <v>44.966067206283498</v>
      </c>
      <c r="L13" s="16">
        <f>IF(J13=0,0,(K13/J13)*100)</f>
        <v>2.3565639061633177</v>
      </c>
      <c r="M13" s="17">
        <f>(IF(J13=0,0,(D13/(IF(E13&lt;1,0,1)+IF(F13&lt;1,0,1)+IF(G13&lt;1,0,1)+IF(H13&lt;1,0,1)+IF(I13&lt;1,0,1)))))*SUM(E13:I13)</f>
        <v>3816.24</v>
      </c>
      <c r="N13" s="20"/>
      <c r="O13" s="4"/>
      <c r="P13" s="20"/>
    </row>
    <row r="14" spans="1:16" x14ac:dyDescent="0.3">
      <c r="A14" s="25" t="s">
        <v>16</v>
      </c>
      <c r="B14" s="26"/>
      <c r="C14" s="26"/>
      <c r="D14" s="25"/>
      <c r="E14" s="26"/>
      <c r="F14" s="25"/>
      <c r="G14" s="25"/>
      <c r="H14" s="25"/>
      <c r="I14" s="25"/>
      <c r="J14" s="25"/>
      <c r="K14" s="25"/>
      <c r="L14" s="25"/>
      <c r="M14" s="15">
        <f>SUM(M9:M13)</f>
        <v>19885.973333333332</v>
      </c>
      <c r="O14" s="4"/>
    </row>
    <row r="15" spans="1:16" x14ac:dyDescent="0.3">
      <c r="L15" s="3"/>
      <c r="M15" s="4"/>
    </row>
    <row r="16" spans="1:16" x14ac:dyDescent="0.3">
      <c r="F16" s="19" t="s">
        <v>17</v>
      </c>
    </row>
    <row r="17" spans="6:12" x14ac:dyDescent="0.3">
      <c r="F17" s="19" t="s">
        <v>18</v>
      </c>
    </row>
    <row r="19" spans="6:12" x14ac:dyDescent="0.3">
      <c r="G19" s="18"/>
      <c r="K19" s="18"/>
    </row>
    <row r="20" spans="6:12" x14ac:dyDescent="0.3">
      <c r="F20" s="18"/>
      <c r="G20" s="18"/>
      <c r="J20" s="18"/>
      <c r="K20" s="18"/>
      <c r="L20" s="18"/>
    </row>
    <row r="21" spans="6:12" x14ac:dyDescent="0.3">
      <c r="F21" s="18"/>
      <c r="G21" s="18"/>
      <c r="J21" s="18"/>
      <c r="K21" s="18"/>
      <c r="L21" s="18"/>
    </row>
    <row r="22" spans="6:12" x14ac:dyDescent="0.3">
      <c r="F22" s="18"/>
      <c r="G22" s="18"/>
      <c r="J22" s="18"/>
      <c r="K22" s="18"/>
      <c r="L22" s="18"/>
    </row>
    <row r="23" spans="6:12" x14ac:dyDescent="0.3">
      <c r="F23" s="18"/>
      <c r="G23" s="18"/>
      <c r="J23" s="18"/>
      <c r="K23" s="18"/>
      <c r="L23" s="18"/>
    </row>
    <row r="24" spans="6:12" x14ac:dyDescent="0.3">
      <c r="F24" s="18"/>
      <c r="G24" s="18"/>
      <c r="J24" s="18"/>
      <c r="K24" s="18"/>
      <c r="L24" s="18"/>
    </row>
    <row r="25" spans="6:12" x14ac:dyDescent="0.3">
      <c r="F25" s="18"/>
      <c r="G25" s="18"/>
      <c r="J25" s="18"/>
      <c r="K25" s="18"/>
      <c r="L25" s="18"/>
    </row>
  </sheetData>
  <protectedRanges>
    <protectedRange sqref="A9:A13 H9:I13" name="Диапазон1"/>
    <protectedRange sqref="B9:D13" name="Диапазон1_2_1"/>
    <protectedRange sqref="E9:G13" name="Диапазон1_3_1"/>
  </protectedRanges>
  <mergeCells count="6">
    <mergeCell ref="K1:M1"/>
    <mergeCell ref="A3:M3"/>
    <mergeCell ref="A4:M4"/>
    <mergeCell ref="A5:M5"/>
    <mergeCell ref="A14:L14"/>
    <mergeCell ref="A6:M6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Пользователь</cp:lastModifiedBy>
  <cp:lastPrinted>2024-02-02T07:21:32Z</cp:lastPrinted>
  <dcterms:created xsi:type="dcterms:W3CDTF">2014-01-27T13:34:50Z</dcterms:created>
  <dcterms:modified xsi:type="dcterms:W3CDTF">2026-06-26T08:55:19Z</dcterms:modified>
</cp:coreProperties>
</file>