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rovaOV\Desktop\633\20. Мебель ученическая\"/>
    </mc:Choice>
  </mc:AlternateContent>
  <bookViews>
    <workbookView xWindow="0" yWindow="0" windowWidth="14805" windowHeight="7710"/>
  </bookViews>
  <sheets>
    <sheet name="Оборудование" sheetId="4" r:id="rId1"/>
  </sheets>
  <calcPr calcId="152511" fullPrecision="0"/>
</workbook>
</file>

<file path=xl/calcChain.xml><?xml version="1.0" encoding="utf-8"?>
<calcChain xmlns="http://schemas.openxmlformats.org/spreadsheetml/2006/main">
  <c r="J14" i="4" l="1"/>
  <c r="J15" i="4"/>
  <c r="J16" i="4"/>
  <c r="J13" i="4"/>
  <c r="K16" i="4"/>
  <c r="K15" i="4"/>
  <c r="K14" i="4"/>
  <c r="K13" i="4"/>
  <c r="L13" i="4" l="1"/>
  <c r="M13" i="4"/>
  <c r="M14" i="4"/>
  <c r="O14" i="4"/>
  <c r="P14" i="4" s="1"/>
  <c r="M15" i="4"/>
  <c r="O15" i="4"/>
  <c r="P15" i="4"/>
  <c r="M16" i="4"/>
  <c r="O16" i="4"/>
  <c r="P16" i="4" s="1"/>
  <c r="O13" i="4"/>
  <c r="P13" i="4" s="1"/>
  <c r="M17" i="4" l="1"/>
  <c r="L15" i="4"/>
  <c r="L14" i="4"/>
  <c r="L16" i="4"/>
  <c r="P17" i="4"/>
</calcChain>
</file>

<file path=xl/sharedStrings.xml><?xml version="1.0" encoding="utf-8"?>
<sst xmlns="http://schemas.openxmlformats.org/spreadsheetml/2006/main" count="42" uniqueCount="37">
  <si>
    <t>к контракту № ___ от _______________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</si>
  <si>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</si>
  <si>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</si>
  <si>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</si>
  <si>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</si>
  <si>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</si>
  <si>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</si>
  <si>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</si>
  <si>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Приложение № _____</t>
  </si>
  <si>
    <t>Итого, руб.</t>
  </si>
  <si>
    <t>Наименование товара</t>
  </si>
  <si>
    <t>Ед. изм.</t>
  </si>
  <si>
    <t>Кол-во</t>
  </si>
  <si>
    <r>
      <t>Цена предложенная участником № 4,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</si>
  <si>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t>Анализ рынка</t>
  </si>
  <si>
    <t>шт.</t>
  </si>
  <si>
    <t>КТРУ/ККН/ ОКПД2</t>
  </si>
  <si>
    <t>Анализа рынка</t>
  </si>
  <si>
    <t>Итого по наименьшему ценовому предложению: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</si>
  <si>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
</t>
    </r>
  </si>
  <si>
    <t>-</t>
  </si>
  <si>
    <t>Наименьшая цена, руб.</t>
  </si>
  <si>
    <t>Эл. магазин.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</si>
  <si>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</si>
  <si>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</si>
  <si>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</si>
  <si>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Обоснование  НАЧАЛЬНОЙ (МАКСИМАЛЬНОЙ) ЦЕНЫ КОНТРАКТА (НМЦК) 
С ПРИМЕНЕНИЕМ МЕТОДА СОПОСТАВИМЫХ РЫНОЧНЫХ ЦЕН (АНАЛИЗА РЫНКА)</t>
  </si>
  <si>
    <t>Парта тип 1</t>
  </si>
  <si>
    <t>Стул ученический тип 1</t>
  </si>
  <si>
    <t>Парта тип 2</t>
  </si>
  <si>
    <t>Стул ученический тип 2</t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</si>
  <si>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
523 880 рублей 00 копеек ( Пятьсот двадцать три тысячи восемьсот восемьдесят рублей 00 копеек )</t>
  </si>
  <si>
    <r>
      <rPr>
        <b/>
        <sz val="12"/>
        <color theme="1"/>
        <rFont val="Times New Roman"/>
        <family val="1"/>
        <charset val="204"/>
      </rPr>
      <t xml:space="preserve">Поставка ученической мебели 
</t>
    </r>
    <r>
      <rPr>
        <sz val="12"/>
        <color theme="1"/>
        <rFont val="Times New Roman"/>
        <family val="1"/>
        <charset val="204"/>
      </rPr>
      <t xml:space="preserve">для нужд ГБОУ СОШ № 633 Калининского района Санкт-Петербурга   </t>
    </r>
  </si>
  <si>
    <t>31.01.12.122/
31.01.12.122-013/
31.01.12.122-00000004</t>
  </si>
  <si>
    <t>31.01.12.122/
31.01.12.122-011/
31.01.12.122-00000004</t>
  </si>
  <si>
    <t>31.01.11.150/
31.01.11.150-00000007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</si>
  <si>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нужд";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 № 1875);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 9 субъект(-а, -ов) деятельности в сфере промышленности, информация о которых включена в
государственную информационную систему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 запрос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 
В связи с неполучением заказчиком информации в необходимом количестве, предусмотренной абзацем 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2) Нормативный метод.
Расчет цены единицы товара произведен на основании Постановления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услуг)".
Валюта, используемая для формирования цены контракта и расчетов с поставщиками (исполнителями, подрядчиками), - Российский рубль.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</si>
</sst>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%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9" fillId="0" borderId="0" xfId="0" applyFont="1" applyBorder="1"/>
    <xf numFmtId="0" fontId="2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8" fillId="0" borderId="0" xfId="0" applyFont="1" applyBorder="1"/>
    <xf numFmtId="0" fontId="5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607060</xdr:colOff>
      <xdr:row>11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524125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371475</xdr:rowOff>
    </xdr:from>
    <xdr:to>
      <xdr:col>10</xdr:col>
      <xdr:colOff>608330</xdr:colOff>
      <xdr:row>11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495550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19050</xdr:colOff>
      <xdr:row>11</xdr:row>
      <xdr:rowOff>819150</xdr:rowOff>
    </xdr:from>
    <xdr:to>
      <xdr:col>11</xdr:col>
      <xdr:colOff>19050</xdr:colOff>
      <xdr:row>11</xdr:row>
      <xdr:rowOff>1209675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2943225"/>
          <a:ext cx="1209675" cy="390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57150</xdr:colOff>
      <xdr:row>11</xdr:row>
      <xdr:rowOff>866775</xdr:rowOff>
    </xdr:from>
    <xdr:to>
      <xdr:col>11</xdr:col>
      <xdr:colOff>845185</xdr:colOff>
      <xdr:row>11</xdr:row>
      <xdr:rowOff>1139825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990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topLeftCell="A10" zoomScale="70" zoomScaleNormal="70" workbookViewId="0">
      <selection activeCell="Q14" sqref="Q14"/>
    </sheetView>
  </sheetViews>
  <sheetFormatPr defaultRowHeight="15" x14ac:dyDescent="0.25"/>
  <cols>
    <col min="1" max="1" width="3.7109375" style="36" customWidth="1"/>
    <col min="2" max="2" width="20.85546875" style="36" customWidth="1"/>
    <col min="3" max="3" width="32.140625" style="36" customWidth="1"/>
    <col min="4" max="4" width="5.85546875" style="36" customWidth="1"/>
    <col min="5" max="5" width="7" style="36" customWidth="1"/>
    <col min="6" max="8" width="10.140625" style="36" customWidth="1"/>
    <col min="9" max="9" width="8.5703125" style="36" hidden="1" customWidth="1"/>
    <col min="10" max="10" width="14.140625" style="36" customWidth="1"/>
    <col min="11" max="11" width="18.140625" style="36" customWidth="1"/>
    <col min="12" max="12" width="13.5703125" style="36" customWidth="1"/>
    <col min="13" max="13" width="11.28515625" style="36" customWidth="1"/>
    <col min="14" max="14" width="13" style="36" customWidth="1"/>
    <col min="15" max="15" width="10.85546875" style="36" customWidth="1"/>
    <col min="16" max="16" width="11.28515625" style="36" bestFit="1" customWidth="1"/>
    <col min="17" max="16384" width="9.140625" style="36"/>
  </cols>
  <sheetData>
    <row r="1" spans="1:16" ht="15.75" x14ac:dyDescent="0.25">
      <c r="H1" s="3"/>
      <c r="I1" s="3"/>
      <c r="J1" s="3"/>
      <c r="K1" s="3"/>
      <c r="L1" s="3"/>
      <c r="M1" s="3"/>
      <c r="N1" s="11" t="s">
        <v>8</v>
      </c>
    </row>
    <row r="2" spans="1:16" ht="15.75" x14ac:dyDescent="0.25">
      <c r="H2" s="3"/>
      <c r="I2" s="3"/>
      <c r="J2" s="3"/>
      <c r="K2" s="3"/>
      <c r="L2" s="3"/>
      <c r="M2" s="3"/>
      <c r="N2" s="11" t="s">
        <v>0</v>
      </c>
    </row>
    <row r="3" spans="1:16" ht="9.75" customHeight="1" x14ac:dyDescent="0.25">
      <c r="A3" s="42"/>
      <c r="B3" s="42"/>
      <c r="C3" s="42"/>
      <c r="D3" s="42"/>
      <c r="E3" s="42"/>
      <c r="F3" s="7"/>
      <c r="G3" s="7"/>
      <c r="H3" s="42"/>
      <c r="I3" s="42"/>
      <c r="J3" s="42"/>
      <c r="K3" s="42"/>
      <c r="L3" s="42"/>
      <c r="M3" s="42"/>
      <c r="N3" s="42"/>
      <c r="O3" s="42"/>
    </row>
    <row r="4" spans="1:16" ht="30" customHeight="1" x14ac:dyDescent="0.25">
      <c r="A4" s="54" t="s">
        <v>26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6" ht="9.75" customHeight="1" x14ac:dyDescent="0.25">
      <c r="A5" s="42"/>
      <c r="B5" s="42"/>
      <c r="C5" s="42"/>
      <c r="D5" s="42"/>
      <c r="E5" s="42"/>
      <c r="F5" s="8"/>
      <c r="G5" s="8"/>
      <c r="H5" s="8"/>
      <c r="I5" s="8"/>
      <c r="J5" s="8"/>
      <c r="K5" s="8"/>
      <c r="L5" s="8"/>
      <c r="M5" s="8"/>
      <c r="N5" s="42"/>
      <c r="O5" s="42"/>
    </row>
    <row r="6" spans="1:16" ht="397.5" customHeight="1" x14ac:dyDescent="0.25">
      <c r="A6" s="63" t="s">
        <v>36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42"/>
    </row>
    <row r="7" spans="1:16" ht="48.75" customHeight="1" x14ac:dyDescent="0.25">
      <c r="A7" s="64" t="s">
        <v>32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42"/>
    </row>
    <row r="8" spans="1:16" ht="9.75" customHeight="1" x14ac:dyDescent="0.25">
      <c r="A8" s="65" t="s">
        <v>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42"/>
    </row>
    <row r="9" spans="1:16" ht="12" customHeight="1" x14ac:dyDescent="0.25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2"/>
    </row>
    <row r="10" spans="1:16" s="31" customFormat="1" ht="15" customHeight="1" x14ac:dyDescent="0.25">
      <c r="A10" s="55" t="s">
        <v>17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7"/>
      <c r="M10" s="21"/>
      <c r="N10" s="22"/>
      <c r="O10" s="41"/>
    </row>
    <row r="11" spans="1:16" s="31" customFormat="1" ht="15.75" x14ac:dyDescent="0.25">
      <c r="A11" s="23"/>
      <c r="B11" s="23"/>
      <c r="C11" s="23"/>
      <c r="D11" s="23"/>
      <c r="E11" s="23"/>
      <c r="F11" s="58" t="s">
        <v>5</v>
      </c>
      <c r="G11" s="59"/>
      <c r="H11" s="59"/>
      <c r="I11" s="59"/>
      <c r="J11" s="59"/>
      <c r="K11" s="59"/>
      <c r="L11" s="60"/>
      <c r="M11" s="58" t="s">
        <v>9</v>
      </c>
      <c r="N11" s="60"/>
    </row>
    <row r="12" spans="1:16" s="31" customFormat="1" ht="99" customHeight="1" x14ac:dyDescent="0.25">
      <c r="A12" s="10" t="s">
        <v>4</v>
      </c>
      <c r="B12" s="10" t="s">
        <v>16</v>
      </c>
      <c r="C12" s="6" t="s">
        <v>10</v>
      </c>
      <c r="D12" s="6" t="s">
        <v>11</v>
      </c>
      <c r="E12" s="6" t="s">
        <v>12</v>
      </c>
      <c r="F12" s="9" t="s">
        <v>23</v>
      </c>
      <c r="G12" s="9" t="s">
        <v>24</v>
      </c>
      <c r="H12" s="9" t="s">
        <v>25</v>
      </c>
      <c r="I12" s="9" t="s">
        <v>13</v>
      </c>
      <c r="J12" s="9" t="s">
        <v>7</v>
      </c>
      <c r="K12" s="12" t="s">
        <v>3</v>
      </c>
      <c r="L12" s="13" t="s">
        <v>2</v>
      </c>
      <c r="M12" s="9" t="s">
        <v>14</v>
      </c>
      <c r="N12" s="9" t="s">
        <v>19</v>
      </c>
      <c r="O12" s="9" t="s">
        <v>21</v>
      </c>
      <c r="P12" s="9" t="s">
        <v>22</v>
      </c>
    </row>
    <row r="13" spans="1:16" s="31" customFormat="1" ht="99" customHeight="1" x14ac:dyDescent="0.25">
      <c r="A13" s="10">
        <v>1</v>
      </c>
      <c r="B13" s="39" t="s">
        <v>33</v>
      </c>
      <c r="C13" s="43" t="s">
        <v>27</v>
      </c>
      <c r="D13" s="6" t="s">
        <v>15</v>
      </c>
      <c r="E13" s="6">
        <v>6</v>
      </c>
      <c r="F13" s="44">
        <v>7300</v>
      </c>
      <c r="G13" s="44">
        <v>7400</v>
      </c>
      <c r="H13" s="44">
        <v>7450</v>
      </c>
      <c r="I13" s="6"/>
      <c r="J13" s="25">
        <f>AVERAGE(F13:H13)</f>
        <v>7383.33</v>
      </c>
      <c r="K13" s="25">
        <f>STDEV(F13:H13)</f>
        <v>76.38</v>
      </c>
      <c r="L13" s="26">
        <f>K13/J13</f>
        <v>0.01</v>
      </c>
      <c r="M13" s="25">
        <f>E13*J13</f>
        <v>44299.98</v>
      </c>
      <c r="N13" s="27">
        <v>7972.5</v>
      </c>
      <c r="O13" s="24">
        <f>MIN(F13:I13)</f>
        <v>7300</v>
      </c>
      <c r="P13" s="25">
        <f>O13*E13</f>
        <v>43800</v>
      </c>
    </row>
    <row r="14" spans="1:16" s="31" customFormat="1" ht="99" customHeight="1" x14ac:dyDescent="0.25">
      <c r="A14" s="10">
        <v>2</v>
      </c>
      <c r="B14" s="39" t="s">
        <v>35</v>
      </c>
      <c r="C14" s="43" t="s">
        <v>28</v>
      </c>
      <c r="D14" s="6" t="s">
        <v>15</v>
      </c>
      <c r="E14" s="6">
        <v>12</v>
      </c>
      <c r="F14" s="44">
        <v>2700</v>
      </c>
      <c r="G14" s="44">
        <v>2730</v>
      </c>
      <c r="H14" s="44">
        <v>2750</v>
      </c>
      <c r="I14" s="6"/>
      <c r="J14" s="25">
        <f t="shared" ref="J14:J16" si="0">AVERAGE(F14:H14)</f>
        <v>2726.67</v>
      </c>
      <c r="K14" s="25">
        <f>STDEV(F14:H14)</f>
        <v>25.17</v>
      </c>
      <c r="L14" s="26">
        <f t="shared" ref="L14:L16" si="1">K14/J14</f>
        <v>8.9999999999999993E-3</v>
      </c>
      <c r="M14" s="25">
        <f>E14*J14</f>
        <v>32720.04</v>
      </c>
      <c r="N14" s="27" t="s">
        <v>20</v>
      </c>
      <c r="O14" s="24">
        <f>MIN(F14:I14)</f>
        <v>2700</v>
      </c>
      <c r="P14" s="25">
        <f>O14*E14</f>
        <v>32400</v>
      </c>
    </row>
    <row r="15" spans="1:16" s="31" customFormat="1" ht="99" customHeight="1" x14ac:dyDescent="0.25">
      <c r="A15" s="10">
        <v>3</v>
      </c>
      <c r="B15" s="39" t="s">
        <v>34</v>
      </c>
      <c r="C15" s="43" t="s">
        <v>29</v>
      </c>
      <c r="D15" s="6" t="s">
        <v>15</v>
      </c>
      <c r="E15" s="6">
        <v>32</v>
      </c>
      <c r="F15" s="44">
        <v>7300</v>
      </c>
      <c r="G15" s="44">
        <v>7420</v>
      </c>
      <c r="H15" s="44">
        <v>7480</v>
      </c>
      <c r="I15" s="6"/>
      <c r="J15" s="25">
        <f t="shared" si="0"/>
        <v>7400</v>
      </c>
      <c r="K15" s="25">
        <f>STDEV(F15:H15)</f>
        <v>91.65</v>
      </c>
      <c r="L15" s="26">
        <f t="shared" si="1"/>
        <v>1.2E-2</v>
      </c>
      <c r="M15" s="25">
        <f>E15*J15</f>
        <v>236800</v>
      </c>
      <c r="N15" s="27">
        <v>7972.5</v>
      </c>
      <c r="O15" s="24">
        <f>MIN(F15:I15)</f>
        <v>7300</v>
      </c>
      <c r="P15" s="25">
        <f>O15*E15</f>
        <v>233600</v>
      </c>
    </row>
    <row r="16" spans="1:16" s="31" customFormat="1" ht="99" customHeight="1" x14ac:dyDescent="0.25">
      <c r="A16" s="10">
        <v>4</v>
      </c>
      <c r="B16" s="39" t="s">
        <v>35</v>
      </c>
      <c r="C16" s="43" t="s">
        <v>30</v>
      </c>
      <c r="D16" s="6" t="s">
        <v>15</v>
      </c>
      <c r="E16" s="6">
        <v>64</v>
      </c>
      <c r="F16" s="44">
        <v>3345</v>
      </c>
      <c r="G16" s="44">
        <v>3360</v>
      </c>
      <c r="H16" s="44">
        <v>3500</v>
      </c>
      <c r="I16" s="6"/>
      <c r="J16" s="25">
        <f t="shared" si="0"/>
        <v>3401.67</v>
      </c>
      <c r="K16" s="25">
        <f>STDEV(F16:H16)</f>
        <v>85.49</v>
      </c>
      <c r="L16" s="26">
        <f t="shared" si="1"/>
        <v>2.5000000000000001E-2</v>
      </c>
      <c r="M16" s="25">
        <f>E16*J16</f>
        <v>217706.88</v>
      </c>
      <c r="N16" s="27" t="s">
        <v>20</v>
      </c>
      <c r="O16" s="24">
        <f>MIN(F16:I16)</f>
        <v>3345</v>
      </c>
      <c r="P16" s="25">
        <f>O16*E16</f>
        <v>214080</v>
      </c>
    </row>
    <row r="17" spans="1:16" s="31" customFormat="1" ht="15.75" x14ac:dyDescent="0.25">
      <c r="A17" s="61" t="s">
        <v>18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28">
        <f>SUM(M13:M16)</f>
        <v>531526.9</v>
      </c>
      <c r="N17" s="32"/>
      <c r="O17" s="33"/>
      <c r="P17" s="28">
        <f>SUM(P13:P16)</f>
        <v>523880</v>
      </c>
    </row>
    <row r="18" spans="1:16" s="31" customFormat="1" ht="30.75" customHeight="1" x14ac:dyDescent="0.25">
      <c r="A18" s="4"/>
      <c r="B18" s="4"/>
      <c r="C18" s="4"/>
      <c r="D18" s="4"/>
      <c r="E18" s="4"/>
      <c r="F18" s="29"/>
      <c r="G18" s="29"/>
      <c r="H18" s="29"/>
      <c r="I18" s="29"/>
      <c r="J18" s="29"/>
      <c r="K18" s="29"/>
      <c r="L18" s="30"/>
      <c r="M18" s="34"/>
      <c r="N18" s="34"/>
    </row>
    <row r="19" spans="1:16" s="35" customFormat="1" ht="32.25" customHeight="1" x14ac:dyDescent="0.25">
      <c r="A19" s="48" t="s">
        <v>31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50"/>
    </row>
    <row r="20" spans="1:16" s="35" customForma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1" spans="1:16" ht="15.75" x14ac:dyDescent="0.25">
      <c r="A21" s="51" t="s">
        <v>6</v>
      </c>
      <c r="B21" s="51"/>
      <c r="C21" s="51"/>
      <c r="D21" s="17"/>
      <c r="E21" s="52"/>
      <c r="F21" s="53"/>
      <c r="G21" s="16"/>
      <c r="H21" s="16"/>
      <c r="I21" s="1"/>
      <c r="J21" s="1"/>
      <c r="K21" s="1"/>
      <c r="L21" s="1"/>
    </row>
    <row r="22" spans="1:16" ht="15.75" x14ac:dyDescent="0.25">
      <c r="D22" s="37"/>
      <c r="E22" s="37"/>
      <c r="F22" s="15"/>
      <c r="G22" s="15"/>
      <c r="H22" s="38"/>
      <c r="I22" s="38"/>
    </row>
    <row r="23" spans="1:16" ht="15.75" customHeight="1" x14ac:dyDescent="0.25">
      <c r="F23" s="40"/>
      <c r="G23" s="40"/>
      <c r="H23" s="45"/>
      <c r="I23" s="45"/>
    </row>
    <row r="24" spans="1:16" s="42" customFormat="1" ht="11.25" customHeight="1" x14ac:dyDescent="0.25">
      <c r="A24" s="51"/>
      <c r="B24" s="51"/>
      <c r="C24" s="51"/>
      <c r="D24" s="51"/>
      <c r="E24" s="51"/>
      <c r="F24" s="1"/>
      <c r="G24" s="19"/>
      <c r="H24" s="16"/>
      <c r="I24" s="19"/>
      <c r="J24" s="19"/>
      <c r="K24" s="36"/>
      <c r="L24" s="37"/>
      <c r="M24" s="36"/>
      <c r="N24" s="36"/>
    </row>
    <row r="25" spans="1:16" x14ac:dyDescent="0.25">
      <c r="A25" s="42"/>
      <c r="B25" s="42"/>
      <c r="C25" s="42"/>
      <c r="D25" s="42"/>
      <c r="E25" s="42"/>
      <c r="F25" s="5"/>
      <c r="G25" s="20"/>
      <c r="H25" s="47"/>
      <c r="I25" s="47"/>
      <c r="J25" s="46"/>
      <c r="K25" s="42"/>
      <c r="L25" s="18"/>
      <c r="M25" s="42"/>
      <c r="N25" s="42"/>
    </row>
    <row r="26" spans="1:16" x14ac:dyDescent="0.25">
      <c r="F26" s="2"/>
      <c r="G26" s="2"/>
      <c r="L26" s="37"/>
    </row>
    <row r="27" spans="1:16" x14ac:dyDescent="0.25">
      <c r="F27" s="2"/>
      <c r="G27" s="2"/>
      <c r="J27" s="31"/>
    </row>
  </sheetData>
  <mergeCells count="13">
    <mergeCell ref="A4:N4"/>
    <mergeCell ref="A10:L10"/>
    <mergeCell ref="F11:L11"/>
    <mergeCell ref="M11:N11"/>
    <mergeCell ref="A17:L17"/>
    <mergeCell ref="A6:N6"/>
    <mergeCell ref="A7:N7"/>
    <mergeCell ref="A8:N8"/>
    <mergeCell ref="H25:I25"/>
    <mergeCell ref="A19:N19"/>
    <mergeCell ref="A21:C21"/>
    <mergeCell ref="E21:F21"/>
    <mergeCell ref="A24:E24"/>
  </mergeCells>
  <pageMargins left="0.15748031496062992" right="0" top="0.55118110236220474" bottom="0.55118110236220474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2025-10-29T13:30:43Z</cp:lastPrinted>
  <dcterms:created xsi:type="dcterms:W3CDTF">2014-02-20T07:55:18Z</dcterms:created>
  <dcterms:modified xsi:type="dcterms:W3CDTF">2026-07-06T08:31:56Z</dcterms:modified>
</cp:coreProperties>
</file>