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бирки ДНК ЭМ\"/>
    </mc:Choice>
  </mc:AlternateContent>
  <xr:revisionPtr revIDLastSave="0" documentId="8_{D1493FA1-9E97-42F6-8202-5D1DAD336C79}" xr6:coauthVersionLast="47" xr6:coauthVersionMax="47" xr10:uidLastSave="{00000000-0000-0000-0000-000000000000}"/>
  <bookViews>
    <workbookView xWindow="-120" yWindow="-120" windowWidth="29040" windowHeight="15840" xr2:uid="{2D7D2E28-E99E-495E-B2F5-1455389883AE}"/>
  </bookViews>
  <sheets>
    <sheet name="Лист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  <c r="N19" i="1"/>
  <c r="N21" i="1"/>
  <c r="T19" i="1"/>
  <c r="U19" i="1"/>
  <c r="U21" i="1"/>
  <c r="Q19" i="1"/>
  <c r="R19" i="1"/>
  <c r="L19" i="1"/>
  <c r="M19" i="1"/>
  <c r="A3" i="1"/>
  <c r="R21" i="1"/>
  <c r="U20" i="1"/>
  <c r="N8" i="1"/>
</calcChain>
</file>

<file path=xl/sharedStrings.xml><?xml version="1.0" encoding="utf-8"?>
<sst xmlns="http://schemas.openxmlformats.org/spreadsheetml/2006/main" count="58" uniqueCount="57">
  <si>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</si>
  <si>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</si>
  <si>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</si>
  <si>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</si>
  <si>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</si>
  <si>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</si>
  <si>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Расчет и обоснование начальной (максимальной) цены контракта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</si>
  <si>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</si>
  <si>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</si>
  <si>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</si>
  <si>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</si>
  <si>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</si>
  <si>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</si>
  <si>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</si>
  <si>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</si>
  <si>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</si>
  <si>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</si>
  <si>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</si>
  <si>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</si>
  <si>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</si>
  <si>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</si>
  <si>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</si>
  <si>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</si>
  <si>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</si>
  <si>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</si>
  <si>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</si>
  <si>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</si>
  <si>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</si>
  <si>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</si>
  <si>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</si>
  <si>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</si>
  <si>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</si>
  <si>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</si>
  <si>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</si>
  <si>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</si>
  <si>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</si>
  <si>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</si>
  <si>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</si>
  <si>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</si>
  <si>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</si>
  <si>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</si>
  <si>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</si>
  <si>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</si>
  <si>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</si>
  <si>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</si>
  <si>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</si>
  <si>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1</t>
  </si>
  <si>
    <t>3</t>
  </si>
  <si>
    <t>шт</t>
  </si>
  <si>
    <t>Поставка вакуумных пробирок для нужд СПб ГБУЗ "Перинатальный центр №17" в 2026 году</t>
  </si>
  <si>
    <t>Пробирка вакуумная</t>
  </si>
  <si>
    <t>1.Коммерческое предложение  Вх.№ 43 от 03.07.2026г</t>
  </si>
  <si>
    <t>2.Коммерческое предложение  Вх.№ 44 от 03.07.2026г</t>
  </si>
  <si>
    <t>3.Коммерческое предложение Вх.№ 45 от 03.07.2026г</t>
  </si>
  <si>
    <t>100</t>
  </si>
  <si>
    <t>0</t>
  </si>
  <si>
    <t>Расчет НМЦК произведен по минимальному коммерческому предложению  Вх.№ 43 от 03.07.2026г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</si>
</sst>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4" fontId="1" fillId="5" borderId="10" xfId="0" applyNumberFormat="1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10" fontId="9" fillId="6" borderId="1" xfId="0" applyNumberFormat="1" applyFont="1" applyFill="1" applyBorder="1" applyAlignment="1">
      <alignment horizontal="center" vertical="center" wrapText="1"/>
    </xf>
    <xf numFmtId="9" fontId="9" fillId="6" borderId="0" xfId="0" applyNumberFormat="1" applyFont="1" applyFill="1" applyAlignment="1">
      <alignment horizontal="center" vertical="center" wrapText="1"/>
    </xf>
    <xf numFmtId="4" fontId="9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5" borderId="9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71967</xdr:colOff>
      <xdr:row>16</xdr:row>
      <xdr:rowOff>4582583</xdr:rowOff>
    </xdr:from>
    <xdr:to>
      <xdr:col>12</xdr:col>
      <xdr:colOff>571500</xdr:colOff>
      <xdr:row>16</xdr:row>
      <xdr:rowOff>3173942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28349B51-BDB7-4224-B18D-4834DD3A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207500"/>
          <a:ext cx="499533" cy="486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20</xdr:row>
      <xdr:rowOff>57150</xdr:rowOff>
    </xdr:from>
    <xdr:to>
      <xdr:col>13</xdr:col>
      <xdr:colOff>0</xdr:colOff>
      <xdr:row>20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928E9BBE-E91C-4BEE-A64F-55F6F408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03346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</xdr:colOff>
      <xdr:row>16</xdr:row>
      <xdr:rowOff>4624916</xdr:rowOff>
    </xdr:from>
    <xdr:to>
      <xdr:col>11</xdr:col>
      <xdr:colOff>608541</xdr:colOff>
      <xdr:row>16</xdr:row>
      <xdr:rowOff>3168649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F879D03F-2186-4BEA-9A92-3BB2D80A1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5925" y="9249833"/>
          <a:ext cx="594783" cy="534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27517</xdr:colOff>
      <xdr:row>16</xdr:row>
      <xdr:rowOff>4698999</xdr:rowOff>
    </xdr:from>
    <xdr:to>
      <xdr:col>13</xdr:col>
      <xdr:colOff>931333</xdr:colOff>
      <xdr:row>16</xdr:row>
      <xdr:rowOff>3174999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8F285A4A-348B-4B25-B76C-53F5B6BF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184" y="9323916"/>
          <a:ext cx="903816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</xdr:colOff>
      <xdr:row>16</xdr:row>
      <xdr:rowOff>4667250</xdr:rowOff>
    </xdr:from>
    <xdr:to>
      <xdr:col>17</xdr:col>
      <xdr:colOff>1132416</xdr:colOff>
      <xdr:row>16</xdr:row>
      <xdr:rowOff>3172883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A5CE0F47-8610-4853-BB6B-079F8FE7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2217" y="9292167"/>
          <a:ext cx="1113366" cy="486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C3AF-DE20-4DBD-AE2D-916DB707436E}">
  <dimension ref="A1:U23"/>
  <sheetViews>
    <sheetView tabSelected="1" topLeftCell="A8" zoomScale="90" zoomScaleNormal="90" workbookViewId="0">
      <selection activeCell="X17" sqref="X17"/>
    </sheetView>
  </sheetViews>
  <sheetFormatPr defaultRowHeight="15" x14ac:dyDescent="0.25"/>
  <cols>
    <col min="2" max="2" width="13" customWidth="1"/>
    <col min="6" max="7" width="0" hidden="1" customWidth="1"/>
    <col min="12" max="12" width="11.7109375" customWidth="1"/>
    <col min="14" max="14" width="15.28515625" customWidth="1"/>
    <col min="18" max="18" width="17.85546875" customWidth="1"/>
    <col min="21" max="21" width="10.5703125" customWidth="1"/>
  </cols>
  <sheetData>
    <row r="1" spans="1:21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</row>
    <row r="2" spans="1:21" x14ac:dyDescent="0.25">
      <c r="A2" s="56" t="s">
        <v>1</v>
      </c>
      <c r="B2" s="56"/>
      <c r="C2" s="56"/>
      <c r="D2" s="56"/>
      <c r="E2" s="56"/>
      <c r="F2" s="56"/>
      <c r="G2" s="56"/>
      <c r="H2" s="56" t="s">
        <v>2</v>
      </c>
      <c r="I2" s="56"/>
      <c r="J2" s="56"/>
      <c r="K2" s="56"/>
      <c r="L2" s="56"/>
      <c r="M2" s="56"/>
      <c r="N2" s="56" t="s">
        <v>3</v>
      </c>
      <c r="O2" s="56"/>
      <c r="P2" s="56"/>
      <c r="Q2" s="56"/>
      <c r="R2" s="56"/>
      <c r="S2" s="2"/>
      <c r="T2" s="2"/>
      <c r="U2" s="2"/>
    </row>
    <row r="3" spans="1:21" x14ac:dyDescent="0.25">
      <c r="A3" s="57" t="str">
        <f>C10</f>
        <v>Поставка вакуумных пробирок для нужд СПб ГБУЗ "Перинатальный центр №17" в 2026 году</v>
      </c>
      <c r="B3" s="58"/>
      <c r="C3" s="58"/>
      <c r="D3" s="58"/>
      <c r="E3" s="58"/>
      <c r="F3" s="58"/>
      <c r="G3" s="59"/>
      <c r="H3" s="66" t="s">
        <v>51</v>
      </c>
      <c r="I3" s="66"/>
      <c r="J3" s="66"/>
      <c r="K3" s="66"/>
      <c r="L3" s="66"/>
      <c r="M3" s="66"/>
      <c r="N3" s="55" t="s">
        <v>4</v>
      </c>
      <c r="O3" s="55"/>
      <c r="P3" s="55"/>
      <c r="Q3" s="55"/>
      <c r="R3" s="55"/>
      <c r="S3" s="1"/>
      <c r="T3" s="1"/>
      <c r="U3" s="1"/>
    </row>
    <row r="4" spans="1:21" x14ac:dyDescent="0.25">
      <c r="A4" s="60"/>
      <c r="B4" s="61"/>
      <c r="C4" s="61"/>
      <c r="D4" s="61"/>
      <c r="E4" s="61"/>
      <c r="F4" s="61"/>
      <c r="G4" s="62"/>
      <c r="H4" s="66" t="s">
        <v>52</v>
      </c>
      <c r="I4" s="66"/>
      <c r="J4" s="66"/>
      <c r="K4" s="66"/>
      <c r="L4" s="66"/>
      <c r="M4" s="66"/>
      <c r="N4" s="55"/>
      <c r="O4" s="55"/>
      <c r="P4" s="55"/>
      <c r="Q4" s="55"/>
      <c r="R4" s="55"/>
      <c r="S4" s="1"/>
      <c r="T4" s="1"/>
      <c r="U4" s="1"/>
    </row>
    <row r="5" spans="1:21" x14ac:dyDescent="0.25">
      <c r="A5" s="60"/>
      <c r="B5" s="61"/>
      <c r="C5" s="61"/>
      <c r="D5" s="61"/>
      <c r="E5" s="61"/>
      <c r="F5" s="61"/>
      <c r="G5" s="62"/>
      <c r="H5" s="66" t="s">
        <v>53</v>
      </c>
      <c r="I5" s="66"/>
      <c r="J5" s="66"/>
      <c r="K5" s="66"/>
      <c r="L5" s="66"/>
      <c r="M5" s="66"/>
      <c r="N5" s="55"/>
      <c r="O5" s="55"/>
      <c r="P5" s="55"/>
      <c r="Q5" s="55"/>
      <c r="R5" s="55"/>
      <c r="S5" s="1"/>
      <c r="T5" s="1"/>
      <c r="U5" s="1"/>
    </row>
    <row r="6" spans="1:21" x14ac:dyDescent="0.25">
      <c r="A6" s="60"/>
      <c r="B6" s="61"/>
      <c r="C6" s="61"/>
      <c r="D6" s="61"/>
      <c r="E6" s="61"/>
      <c r="F6" s="61"/>
      <c r="G6" s="62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1"/>
      <c r="T6" s="1"/>
      <c r="U6" s="1"/>
    </row>
    <row r="7" spans="1:21" x14ac:dyDescent="0.25">
      <c r="A7" s="63"/>
      <c r="B7" s="64"/>
      <c r="C7" s="64"/>
      <c r="D7" s="64"/>
      <c r="E7" s="64"/>
      <c r="F7" s="64"/>
      <c r="G7" s="6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1"/>
      <c r="T7" s="1"/>
      <c r="U7" s="1"/>
    </row>
    <row r="8" spans="1:21" x14ac:dyDescent="0.25">
      <c r="A8" s="67" t="s">
        <v>5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9">
        <f>U21</f>
        <v>155250</v>
      </c>
      <c r="O8" s="70"/>
      <c r="P8" s="70"/>
      <c r="Q8" s="70"/>
      <c r="R8" s="70"/>
      <c r="S8" s="3"/>
      <c r="T8" s="3"/>
      <c r="U8" s="2"/>
    </row>
    <row r="9" spans="1:21" x14ac:dyDescent="0.25">
      <c r="A9" s="56" t="s">
        <v>6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2"/>
      <c r="T9" s="2"/>
      <c r="U9" s="2"/>
    </row>
    <row r="10" spans="1:21" ht="48.75" customHeight="1" x14ac:dyDescent="0.25">
      <c r="A10" s="68" t="s">
        <v>7</v>
      </c>
      <c r="B10" s="68"/>
      <c r="C10" s="71" t="s">
        <v>49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3"/>
      <c r="S10" s="4"/>
      <c r="T10" s="4"/>
      <c r="U10" s="4"/>
    </row>
    <row r="11" spans="1:21" ht="40.5" customHeight="1" x14ac:dyDescent="0.25">
      <c r="A11" s="68" t="s">
        <v>8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5"/>
      <c r="T11" s="5"/>
      <c r="U11" s="5"/>
    </row>
    <row r="12" spans="1:21" x14ac:dyDescent="0.25">
      <c r="A12" s="67" t="s">
        <v>9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4"/>
      <c r="T12" s="4"/>
      <c r="U12" s="4"/>
    </row>
    <row r="13" spans="1:21" x14ac:dyDescent="0.25">
      <c r="A13" s="67" t="s">
        <v>10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4"/>
      <c r="T13" s="4"/>
      <c r="U13" s="4"/>
    </row>
    <row r="14" spans="1:21" x14ac:dyDescent="0.25">
      <c r="A14" s="67" t="s">
        <v>11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4"/>
      <c r="T14" s="4"/>
      <c r="U14" s="4"/>
    </row>
    <row r="15" spans="1:21" ht="53.25" customHeight="1" x14ac:dyDescent="0.25">
      <c r="A15" s="67" t="s">
        <v>12</v>
      </c>
      <c r="B15" s="67"/>
      <c r="C15" s="75" t="s">
        <v>13</v>
      </c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6"/>
      <c r="T15" s="6"/>
      <c r="U15" s="6"/>
    </row>
    <row r="16" spans="1:21" ht="40.5" customHeight="1" x14ac:dyDescent="0.25">
      <c r="A16" s="76" t="s">
        <v>14</v>
      </c>
      <c r="B16" s="77" t="s">
        <v>15</v>
      </c>
      <c r="C16" s="77" t="s">
        <v>16</v>
      </c>
      <c r="D16" s="77"/>
      <c r="E16" s="77"/>
      <c r="F16" s="77"/>
      <c r="G16" s="77"/>
      <c r="H16" s="77" t="s">
        <v>17</v>
      </c>
      <c r="I16" s="7"/>
      <c r="J16" s="77" t="s">
        <v>18</v>
      </c>
      <c r="K16" s="74" t="s">
        <v>19</v>
      </c>
      <c r="L16" s="74"/>
      <c r="M16" s="74"/>
      <c r="N16" s="8"/>
      <c r="O16" s="9"/>
      <c r="P16" s="10"/>
      <c r="Q16" s="10"/>
      <c r="R16" s="10"/>
      <c r="S16" s="10"/>
      <c r="T16" s="10"/>
      <c r="U16" s="10"/>
    </row>
    <row r="17" spans="1:21" ht="249.75" x14ac:dyDescent="0.25">
      <c r="A17" s="56"/>
      <c r="B17" s="78"/>
      <c r="C17" s="11" t="s">
        <v>20</v>
      </c>
      <c r="D17" s="14" t="s">
        <v>21</v>
      </c>
      <c r="E17" s="14" t="s">
        <v>22</v>
      </c>
      <c r="F17" s="12" t="s">
        <v>23</v>
      </c>
      <c r="G17" s="12" t="s">
        <v>24</v>
      </c>
      <c r="H17" s="78"/>
      <c r="I17" s="12" t="s">
        <v>25</v>
      </c>
      <c r="J17" s="78"/>
      <c r="K17" s="13" t="s">
        <v>26</v>
      </c>
      <c r="L17" s="14" t="s">
        <v>27</v>
      </c>
      <c r="M17" s="14" t="s">
        <v>28</v>
      </c>
      <c r="N17" s="15" t="s">
        <v>29</v>
      </c>
      <c r="O17" s="16" t="s">
        <v>30</v>
      </c>
      <c r="P17" s="17" t="s">
        <v>31</v>
      </c>
      <c r="Q17" s="17" t="s">
        <v>32</v>
      </c>
      <c r="R17" s="15" t="s">
        <v>33</v>
      </c>
      <c r="S17" s="18" t="s">
        <v>34</v>
      </c>
      <c r="T17" s="18" t="s">
        <v>35</v>
      </c>
      <c r="U17" s="19" t="s">
        <v>36</v>
      </c>
    </row>
    <row r="18" spans="1:21" x14ac:dyDescent="0.25">
      <c r="A18" s="20">
        <v>1</v>
      </c>
      <c r="B18" s="21">
        <v>2</v>
      </c>
      <c r="C18" s="22">
        <v>3</v>
      </c>
      <c r="D18" s="20">
        <v>4</v>
      </c>
      <c r="E18" s="20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3">
        <v>11</v>
      </c>
      <c r="L18" s="20" t="s">
        <v>37</v>
      </c>
      <c r="M18" s="20" t="s">
        <v>38</v>
      </c>
      <c r="N18" s="21" t="s">
        <v>39</v>
      </c>
      <c r="O18" s="21" t="s">
        <v>40</v>
      </c>
      <c r="P18" s="21" t="s">
        <v>41</v>
      </c>
      <c r="Q18" s="21" t="s">
        <v>42</v>
      </c>
      <c r="R18" s="21" t="s">
        <v>43</v>
      </c>
      <c r="S18" s="79"/>
      <c r="T18" s="80"/>
      <c r="U18" s="81"/>
    </row>
    <row r="19" spans="1:21" ht="25.5" x14ac:dyDescent="0.25">
      <c r="A19" s="45" t="s">
        <v>46</v>
      </c>
      <c r="B19" s="51" t="s">
        <v>50</v>
      </c>
      <c r="C19" s="54">
        <v>1552.5</v>
      </c>
      <c r="D19" s="52">
        <v>1600</v>
      </c>
      <c r="E19" s="52">
        <v>1590</v>
      </c>
      <c r="F19" s="47"/>
      <c r="G19" s="48"/>
      <c r="H19" s="49" t="s">
        <v>54</v>
      </c>
      <c r="I19" s="50" t="s">
        <v>48</v>
      </c>
      <c r="J19" s="50" t="s">
        <v>47</v>
      </c>
      <c r="K19" s="26">
        <f>(C19+D19+E19)/3</f>
        <v>1580.8333333333333</v>
      </c>
      <c r="L19" s="24">
        <f>STDEV(C19:G19)</f>
        <v>25.041632002194532</v>
      </c>
      <c r="M19" s="27">
        <f>L19/K19</f>
        <v>1.584077933718157E-2</v>
      </c>
      <c r="N19" s="25">
        <f>H19*K19</f>
        <v>158083.33333333331</v>
      </c>
      <c r="O19" s="28">
        <v>0</v>
      </c>
      <c r="P19" s="46" t="s">
        <v>55</v>
      </c>
      <c r="Q19" s="29">
        <f>K19+P19</f>
        <v>1580.8333333333333</v>
      </c>
      <c r="R19" s="29">
        <f t="shared" ref="R19" si="0">Q19*H19</f>
        <v>158083.33333333331</v>
      </c>
      <c r="S19" s="53" t="s">
        <v>55</v>
      </c>
      <c r="T19" s="30">
        <f>S19+C19</f>
        <v>1552.5</v>
      </c>
      <c r="U19" s="31">
        <f>T19*H19</f>
        <v>155250</v>
      </c>
    </row>
    <row r="20" spans="1:21" x14ac:dyDescent="0.25">
      <c r="A20" s="32"/>
      <c r="B20" s="32"/>
      <c r="C20" s="32"/>
      <c r="D20" s="32"/>
      <c r="E20" s="32"/>
      <c r="F20" s="32"/>
      <c r="G20" s="32"/>
      <c r="H20" s="33"/>
      <c r="I20" s="33"/>
      <c r="J20" s="33"/>
      <c r="K20" s="33"/>
      <c r="L20" s="34"/>
      <c r="M20" s="35"/>
      <c r="N20" s="34"/>
      <c r="O20" s="36"/>
      <c r="P20" s="37"/>
      <c r="Q20" s="37"/>
      <c r="R20" s="37"/>
      <c r="S20" s="37"/>
      <c r="T20" s="37"/>
      <c r="U20" s="37" t="e">
        <f>SUM(#REF!)</f>
        <v>#REF!</v>
      </c>
    </row>
    <row r="21" spans="1:21" ht="28.5" customHeight="1" x14ac:dyDescent="0.25">
      <c r="A21" s="82" t="s">
        <v>44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38"/>
      <c r="N21" s="39">
        <f>N19</f>
        <v>158083.33333333331</v>
      </c>
      <c r="O21" s="40"/>
      <c r="P21" s="39"/>
      <c r="Q21" s="39"/>
      <c r="R21" s="41">
        <f>SUM(R19:R19)</f>
        <v>158083.33333333331</v>
      </c>
      <c r="S21" s="42"/>
      <c r="T21" s="42"/>
      <c r="U21" s="43">
        <f>U19</f>
        <v>155250</v>
      </c>
    </row>
    <row r="22" spans="1:21" ht="34.5" customHeight="1" x14ac:dyDescent="0.25">
      <c r="A22" s="84" t="s">
        <v>45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5"/>
      <c r="T22" s="5"/>
      <c r="U22" s="5"/>
    </row>
    <row r="23" spans="1:21" x14ac:dyDescent="0.25">
      <c r="A23" s="85" t="s">
        <v>56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44"/>
      <c r="T23" s="44"/>
      <c r="U23" s="44"/>
    </row>
  </sheetData>
  <mergeCells count="32">
    <mergeCell ref="S18:U18"/>
    <mergeCell ref="A21:L21"/>
    <mergeCell ref="A22:R22"/>
    <mergeCell ref="A23:R23"/>
    <mergeCell ref="K16:M16"/>
    <mergeCell ref="A11:R11"/>
    <mergeCell ref="A12:R12"/>
    <mergeCell ref="A13:R13"/>
    <mergeCell ref="A14:R14"/>
    <mergeCell ref="A15:B15"/>
    <mergeCell ref="C15:R15"/>
    <mergeCell ref="A16:A17"/>
    <mergeCell ref="B16:B17"/>
    <mergeCell ref="C16:G16"/>
    <mergeCell ref="H16:H17"/>
    <mergeCell ref="J16:J17"/>
    <mergeCell ref="A8:M8"/>
    <mergeCell ref="N8:R8"/>
    <mergeCell ref="A9:R9"/>
    <mergeCell ref="A10:B10"/>
    <mergeCell ref="C10:R10"/>
    <mergeCell ref="A1:R1"/>
    <mergeCell ref="A2:G2"/>
    <mergeCell ref="H2:M2"/>
    <mergeCell ref="N2:R2"/>
    <mergeCell ref="A3:G7"/>
    <mergeCell ref="H3:M3"/>
    <mergeCell ref="N3:R7"/>
    <mergeCell ref="H4:M4"/>
    <mergeCell ref="H5:M5"/>
    <mergeCell ref="H6:M6"/>
    <mergeCell ref="H7:M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User</cp:lastModifiedBy>
  <dcterms:created xsi:type="dcterms:W3CDTF">2025-09-11T13:07:13Z</dcterms:created>
  <dcterms:modified xsi:type="dcterms:W3CDTF">2026-07-06T09:46:36Z</dcterms:modified>
</cp:coreProperties>
</file>