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10 Поставка вакцин для медицинского применения-5\"/>
    </mc:Choice>
  </mc:AlternateContent>
  <xr:revisionPtr revIDLastSave="0" documentId="8_{E2D18D40-2E1F-4D8B-9774-324156FD5F95}" xr6:coauthVersionLast="47" xr6:coauthVersionMax="47" xr10:uidLastSave="{00000000-0000-0000-0000-000000000000}"/>
  <bookViews>
    <workbookView xWindow="-28920" yWindow="4005" windowWidth="29040" windowHeight="1584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" l="1"/>
  <c r="H37" i="1"/>
  <c r="M37" i="1" s="1"/>
  <c r="H36" i="1"/>
  <c r="M36" i="1"/>
  <c r="O36" i="1"/>
  <c r="I36" i="1"/>
  <c r="D36" i="1"/>
  <c r="C36" i="1"/>
  <c r="B36" i="1"/>
  <c r="A36" i="1"/>
  <c r="M5" i="1"/>
  <c r="J29" i="1"/>
  <c r="J28" i="1"/>
  <c r="D28" i="1"/>
  <c r="C28" i="1"/>
  <c r="B28" i="1"/>
  <c r="A28" i="1"/>
  <c r="B24" i="1"/>
  <c r="C24" i="1"/>
  <c r="H24" i="1"/>
  <c r="H23" i="1"/>
  <c r="C23" i="1"/>
  <c r="B23" i="1"/>
  <c r="A23" i="1"/>
  <c r="M9" i="1"/>
  <c r="M10" i="1"/>
  <c r="M8" i="1"/>
  <c r="M11" i="1" s="1"/>
  <c r="H29" i="1" s="1"/>
  <c r="M6" i="1"/>
  <c r="M4" i="1"/>
  <c r="M7" i="1" s="1"/>
  <c r="H28" i="1" s="1"/>
  <c r="N28" i="1" s="1"/>
  <c r="R16" i="1"/>
  <c r="R17" i="1" l="1"/>
  <c r="L16" i="1"/>
  <c r="J16" i="1"/>
  <c r="H16" i="1"/>
  <c r="M16" i="1" s="1"/>
  <c r="L28" i="1" s="1"/>
  <c r="N29" i="1" l="1"/>
  <c r="I37" i="1" s="1"/>
  <c r="O37" i="1"/>
  <c r="D37" i="1"/>
  <c r="C37" i="1"/>
  <c r="B37" i="1"/>
  <c r="A37" i="1"/>
  <c r="D29" i="1"/>
  <c r="C29" i="1"/>
  <c r="B29" i="1"/>
  <c r="A29" i="1"/>
  <c r="L17" i="1" l="1"/>
  <c r="J17" i="1"/>
  <c r="H17" i="1"/>
  <c r="M17" i="1" s="1"/>
  <c r="L29" i="1" s="1"/>
</calcChain>
</file>

<file path=xl/sharedStrings.xml><?xml version="1.0" encoding="utf-8"?>
<sst xmlns="http://schemas.openxmlformats.org/spreadsheetml/2006/main" count="109" uniqueCount="80">
  <si>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</si>
  <si>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</si>
  <si>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</si>
  <si>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</si>
  <si>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</si>
  <si>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</si>
  <si>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</si>
  <si>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</si>
  <si>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</si>
  <si>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</si>
  <si>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</si>
  <si>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</si>
  <si>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</si>
  <si>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</si>
  <si>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</si>
  <si>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</si>
  <si>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</si>
  <si>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</si>
  <si>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</si>
  <si>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</si>
  <si>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</si>
  <si>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</si>
  <si>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</si>
  <si>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</si>
  <si>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</si>
  <si>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</si>
  <si>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</si>
  <si>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</si>
  <si>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</si>
  <si>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</si>
  <si>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</si>
  <si>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</si>
  <si>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</si>
  <si>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</si>
  <si>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</si>
  <si>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</si>
  <si>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</si>
  <si>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</si>
  <si>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</si>
  <si>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</si>
  <si>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</si>
  <si>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</si>
  <si>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</si>
  <si>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</si>
  <si>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</si>
  <si>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</si>
  <si>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КП
Вх.№ 150/1 от 01.07.2026</t>
  </si>
  <si>
    <t>КП
Вх.№150/2 от 01.07.2026</t>
  </si>
  <si>
    <t>КП
Вх.№150/3 от 01.07.2026</t>
  </si>
  <si>
    <t xml:space="preserve">ВАКЦИНА ДЛЯ ПРОФИЛАКТИКИ ВИРУСНОГО ГЕПАТИТА B </t>
  </si>
  <si>
    <t>Да</t>
  </si>
  <si>
    <t>АНАТОКСИН ДИФТЕРИЙНО-СТОЛБНЯЧНЫЙ</t>
  </si>
  <si>
    <t>Суспензия для внутримышечного и подкожного введения; дозировка:0.5 мл/доза</t>
  </si>
  <si>
    <t>доз(а)</t>
  </si>
  <si>
    <t>см[3*];^мл</t>
  </si>
  <si>
    <t>21.20.21.120-000016-1-00113-0000000000000</t>
  </si>
  <si>
    <t xml:space="preserve">Вл.Вып.к.Перв.Уп.Втор.Уп.Пр.Акционерное общество "Биннофарм" (АО "Биннофарм"), Россия (7735518627); </t>
  </si>
  <si>
    <t>Регевак® В (Вакцина против гепатита В, рекомбинантная дрожжевая жидкая) суспензия для внутримышечного введения, 20 мкг/мл, 0.5 мл - ампула (10)  - пачка  картонная</t>
  </si>
  <si>
    <t>ЛП-№(000539)-(РГ-RU) 26.04.2024 
557/20-24</t>
  </si>
  <si>
    <t>введено в ГО</t>
  </si>
  <si>
    <t>Вл.Вып.к.Перв.Уп.Втор.Уп.Пр.Закрытое акционерное общество Научно-производственная компания "КОМБИОТЕХ" (ЗАО НПК "КОМБИОТЕХ"), Россия (7709067311);</t>
  </si>
  <si>
    <t xml:space="preserve">Вакцина гепатита В рекомбинантная дрожжевая суспензия для внутримышечного введения [без консерванта], 0.5 мл, - ампула (10) - пачка картонная </t>
  </si>
  <si>
    <t xml:space="preserve">Р N000738/01	20.07.2020 256/20-20-ОПР </t>
  </si>
  <si>
    <t>ЛП-№(006045)-(РГ-RU)  12.08.2025 
1223/20-25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</si>
  <si>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</si>
  <si>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Анатоксин дифтерийно-столбнячный очищенный адсорбированный с уменьшенным содержанием антигенов жидкий (АДС-М-анатоксин)  суспензия для внутримышечного и подкожного введения [анатоксин с тиомерсалом], -----, 1 мл - ампулы (10)  - коробки картонные</t>
  </si>
  <si>
    <t>ЛС-000283 12.08.2025 
1223/20-25</t>
  </si>
  <si>
    <t>Анатоксин дифтерийно-столбнячный очищенный адсорбированный с уменьшенным содержанием антигенов жидкий (АДС-М-анатоксин)  суспензия для внутримышечного и подкожного введения [анатоксин с тиомерсалом], -----, 1 мл - ампулы (10)  - коробки картонные суспензия для внутримышечного и подкожного введения [анатоксин с тиомерсалом], -----, 1 мл - ампулы (10)  - коробки  картонные</t>
  </si>
  <si>
    <t>Р N002668/01-2003 18.12.2020 
 (611/20-20-ОПР)</t>
  </si>
  <si>
    <t xml:space="preserve">Вл.Биомед ОАО им.И.И.Мечникова, Россия (5024010960); Вып.к.Перв.Уп.Втор.Уп.Пр.ОАО "Биомед" им.И.И.Мечникова, Россия (5024010960); </t>
  </si>
  <si>
    <t>Анатоксин дифтерийно-столбнячный очищенный адсорбированный с уменьшенным содержанием антигенов жидкий (АДС-М анатоксин)  суспензия для инъекций, 0.5 мл/доза, 1 мл - ампулы (10)  - /в комплекте с ножом ампульным или скарификатором (при необходимости)/ - пачки картонные</t>
  </si>
  <si>
    <t>не введено в ГО</t>
  </si>
  <si>
    <t>-</t>
  </si>
  <si>
    <t>ЛП-№(013422)-(РГ-RU)  28.04.2026 
25-7-4361520-ОПР-изм</t>
  </si>
  <si>
    <t xml:space="preserve">Вл.Закрытое акционерное общество Научно-производственная компания "КОМБИОТЕХ" (ЗАО НПК "КОМБИОТЕХ"), Россия (7709067311); Вып.к.Перв.Уп.Втор.Уп.Пр.Открытое акционерное общество "Фармстандарт-Уфимский витаминный завод" (ОАО "Фармстандарт-УфаВИТА"), Россия (0274036993); </t>
  </si>
  <si>
    <t>Вакцина гепатита В рекомбинантная дрожжевая суспензия для внутримышечного введения, 0.5 мл,  - ампулы (10)  - пачки картонные- для лечебно-профилактических учреждений</t>
  </si>
  <si>
    <t>Начальная максимальная цена контракта      2 864 руб. 90 коп. (Две тысячи восемьсот шестьдесят четыре рубля  90 коп.)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</si>
  <si>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</si>
  <si>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Суспензия для внутримышечного введения; дозировка: 0.02 мг/мл, 0,5мл*</t>
  </si>
  <si>
    <t>21.20.21.120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</si>
</sst>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#,##0.00000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6" fillId="0" borderId="1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/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59"/>
  <sheetViews>
    <sheetView tabSelected="1" topLeftCell="A31" zoomScale="90" zoomScaleNormal="90" workbookViewId="0">
      <selection activeCell="M42" sqref="M42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73" t="s">
        <v>37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024" ht="349.5" customHeight="1" x14ac:dyDescent="0.25">
      <c r="A2" s="74" t="s">
        <v>40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024" ht="55.5" customHeight="1" x14ac:dyDescent="0.25">
      <c r="A3" s="2" t="s">
        <v>0</v>
      </c>
      <c r="B3" s="75" t="s">
        <v>1</v>
      </c>
      <c r="C3" s="76"/>
      <c r="D3" s="75" t="s">
        <v>2</v>
      </c>
      <c r="E3" s="77"/>
      <c r="F3" s="77"/>
      <c r="G3" s="77"/>
      <c r="H3" s="76"/>
      <c r="I3" s="75" t="s">
        <v>3</v>
      </c>
      <c r="J3" s="76"/>
      <c r="K3" s="75" t="s">
        <v>4</v>
      </c>
      <c r="L3" s="76"/>
      <c r="M3" s="75" t="s">
        <v>5</v>
      </c>
      <c r="N3" s="76"/>
      <c r="O3" s="2" t="s">
        <v>6</v>
      </c>
      <c r="P3" s="2" t="s">
        <v>42</v>
      </c>
    </row>
    <row r="4" spans="1:1024" ht="55.5" customHeight="1" x14ac:dyDescent="0.25">
      <c r="A4" s="37">
        <v>1</v>
      </c>
      <c r="B4" s="52" t="s">
        <v>56</v>
      </c>
      <c r="C4" s="54"/>
      <c r="D4" s="52" t="s">
        <v>57</v>
      </c>
      <c r="E4" s="53"/>
      <c r="F4" s="53"/>
      <c r="G4" s="53"/>
      <c r="H4" s="54"/>
      <c r="I4" s="52" t="s">
        <v>58</v>
      </c>
      <c r="J4" s="54"/>
      <c r="K4" s="55">
        <v>821.3</v>
      </c>
      <c r="L4" s="56"/>
      <c r="M4" s="59">
        <f t="shared" ref="M4:M6" si="0">K4/O4</f>
        <v>164.26</v>
      </c>
      <c r="N4" s="60"/>
      <c r="O4" s="3">
        <v>5</v>
      </c>
      <c r="P4" s="3" t="s">
        <v>59</v>
      </c>
      <c r="Q4" s="20"/>
    </row>
    <row r="5" spans="1:1024" ht="55.5" customHeight="1" x14ac:dyDescent="0.25">
      <c r="A5" s="38"/>
      <c r="B5" s="32" t="s">
        <v>74</v>
      </c>
      <c r="C5" s="34"/>
      <c r="D5" s="32" t="s">
        <v>75</v>
      </c>
      <c r="E5" s="33"/>
      <c r="F5" s="33"/>
      <c r="G5" s="33"/>
      <c r="H5" s="34"/>
      <c r="I5" s="32" t="s">
        <v>73</v>
      </c>
      <c r="J5" s="34"/>
      <c r="K5" s="45">
        <v>1148.04</v>
      </c>
      <c r="L5" s="46"/>
      <c r="M5" s="59">
        <f t="shared" ref="M5" si="1">K5/O5</f>
        <v>229.608</v>
      </c>
      <c r="N5" s="60"/>
      <c r="O5" s="18">
        <v>5</v>
      </c>
      <c r="P5" s="18"/>
      <c r="Q5" s="20"/>
    </row>
    <row r="6" spans="1:1024" ht="63" customHeight="1" x14ac:dyDescent="0.25">
      <c r="A6" s="38"/>
      <c r="B6" s="32" t="s">
        <v>60</v>
      </c>
      <c r="C6" s="34"/>
      <c r="D6" s="32" t="s">
        <v>61</v>
      </c>
      <c r="E6" s="33"/>
      <c r="F6" s="33"/>
      <c r="G6" s="33"/>
      <c r="H6" s="34"/>
      <c r="I6" s="32" t="s">
        <v>62</v>
      </c>
      <c r="J6" s="34"/>
      <c r="K6" s="45">
        <v>885.6</v>
      </c>
      <c r="L6" s="46"/>
      <c r="M6" s="96">
        <f t="shared" si="0"/>
        <v>177.12</v>
      </c>
      <c r="N6" s="97"/>
      <c r="O6" s="18">
        <v>5</v>
      </c>
      <c r="P6" s="18"/>
      <c r="Q6" s="20"/>
    </row>
    <row r="7" spans="1:1024" ht="30" customHeight="1" x14ac:dyDescent="0.25">
      <c r="A7" s="38"/>
      <c r="B7" s="32"/>
      <c r="C7" s="34"/>
      <c r="D7" s="32"/>
      <c r="E7" s="33"/>
      <c r="F7" s="33"/>
      <c r="G7" s="33"/>
      <c r="H7" s="34"/>
      <c r="I7" s="32"/>
      <c r="J7" s="34"/>
      <c r="K7" s="45"/>
      <c r="L7" s="46"/>
      <c r="M7" s="57">
        <f>M4</f>
        <v>164.26</v>
      </c>
      <c r="N7" s="58"/>
      <c r="O7" s="18"/>
      <c r="P7" s="18"/>
      <c r="Q7" s="20"/>
    </row>
    <row r="8" spans="1:1024" s="27" customFormat="1" ht="76.5" customHeight="1" x14ac:dyDescent="0.25">
      <c r="A8" s="37">
        <v>2</v>
      </c>
      <c r="B8" s="52" t="s">
        <v>64</v>
      </c>
      <c r="C8" s="54"/>
      <c r="D8" s="52" t="s">
        <v>65</v>
      </c>
      <c r="E8" s="53"/>
      <c r="F8" s="53"/>
      <c r="G8" s="53"/>
      <c r="H8" s="54"/>
      <c r="I8" s="52" t="s">
        <v>63</v>
      </c>
      <c r="J8" s="54"/>
      <c r="K8" s="55">
        <v>725.23</v>
      </c>
      <c r="L8" s="56"/>
      <c r="M8" s="59">
        <f>K8/O8</f>
        <v>36.261499999999998</v>
      </c>
      <c r="N8" s="60"/>
      <c r="O8" s="3">
        <v>20</v>
      </c>
      <c r="P8" s="3" t="s">
        <v>59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spans="1:1024" ht="103.5" customHeight="1" x14ac:dyDescent="0.25">
      <c r="A9" s="38"/>
      <c r="B9" s="32" t="s">
        <v>64</v>
      </c>
      <c r="C9" s="34"/>
      <c r="D9" s="32" t="s">
        <v>67</v>
      </c>
      <c r="E9" s="33"/>
      <c r="F9" s="33"/>
      <c r="G9" s="33"/>
      <c r="H9" s="34"/>
      <c r="I9" s="32" t="s">
        <v>66</v>
      </c>
      <c r="J9" s="34"/>
      <c r="K9" s="45">
        <v>725.23</v>
      </c>
      <c r="L9" s="46"/>
      <c r="M9" s="96">
        <f t="shared" ref="M9:M10" si="2">K9/O9</f>
        <v>36.261499999999998</v>
      </c>
      <c r="N9" s="97"/>
      <c r="O9" s="18">
        <v>20</v>
      </c>
      <c r="P9" s="18"/>
      <c r="Q9" s="20"/>
    </row>
    <row r="10" spans="1:1024" ht="77.25" customHeight="1" x14ac:dyDescent="0.25">
      <c r="A10" s="38"/>
      <c r="B10" s="32" t="s">
        <v>69</v>
      </c>
      <c r="C10" s="34"/>
      <c r="D10" s="32" t="s">
        <v>70</v>
      </c>
      <c r="E10" s="33"/>
      <c r="F10" s="33"/>
      <c r="G10" s="33"/>
      <c r="H10" s="34"/>
      <c r="I10" s="32" t="s">
        <v>68</v>
      </c>
      <c r="J10" s="34"/>
      <c r="K10" s="45">
        <v>91.8</v>
      </c>
      <c r="L10" s="46"/>
      <c r="M10" s="90">
        <f t="shared" si="2"/>
        <v>4.59</v>
      </c>
      <c r="N10" s="91"/>
      <c r="O10" s="18">
        <v>20</v>
      </c>
      <c r="P10" s="18" t="s">
        <v>71</v>
      </c>
      <c r="Q10" s="20"/>
    </row>
    <row r="11" spans="1:1024" ht="24.75" customHeight="1" x14ac:dyDescent="0.25">
      <c r="A11" s="39"/>
      <c r="B11" s="32"/>
      <c r="C11" s="34"/>
      <c r="D11" s="32"/>
      <c r="E11" s="33"/>
      <c r="F11" s="33"/>
      <c r="G11" s="33"/>
      <c r="H11" s="34"/>
      <c r="I11" s="32"/>
      <c r="J11" s="34"/>
      <c r="K11" s="45"/>
      <c r="L11" s="46"/>
      <c r="M11" s="57">
        <f>M8</f>
        <v>36.261499999999998</v>
      </c>
      <c r="N11" s="58"/>
      <c r="O11" s="18"/>
      <c r="P11" s="18"/>
      <c r="Q11" s="20"/>
    </row>
    <row r="12" spans="1:1024" ht="15" customHeight="1" x14ac:dyDescent="0.25">
      <c r="A12" s="84" t="s">
        <v>38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</row>
    <row r="13" spans="1:1024" ht="19.5" customHeight="1" x14ac:dyDescent="0.25">
      <c r="A13" s="85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</row>
    <row r="14" spans="1:1024" ht="26.25" customHeight="1" x14ac:dyDescent="0.25">
      <c r="A14" s="82" t="s">
        <v>0</v>
      </c>
      <c r="B14" s="82" t="s">
        <v>7</v>
      </c>
      <c r="C14" s="82" t="s">
        <v>8</v>
      </c>
      <c r="D14" s="82" t="s">
        <v>9</v>
      </c>
      <c r="E14" s="82" t="s">
        <v>6</v>
      </c>
      <c r="F14" s="82" t="s">
        <v>10</v>
      </c>
      <c r="G14" s="80" t="s">
        <v>46</v>
      </c>
      <c r="H14" s="81"/>
      <c r="I14" s="80" t="s">
        <v>47</v>
      </c>
      <c r="J14" s="81"/>
      <c r="K14" s="80" t="s">
        <v>48</v>
      </c>
      <c r="L14" s="81"/>
      <c r="M14" s="86" t="s">
        <v>11</v>
      </c>
      <c r="N14" s="87"/>
      <c r="O14" s="78" t="s">
        <v>12</v>
      </c>
      <c r="P14" s="78" t="s">
        <v>32</v>
      </c>
      <c r="Q14" s="78" t="s">
        <v>33</v>
      </c>
      <c r="R14" s="78" t="s">
        <v>34</v>
      </c>
      <c r="AMG14"/>
      <c r="AMH14"/>
      <c r="AMI14"/>
      <c r="AMJ14"/>
    </row>
    <row r="15" spans="1:1024" ht="111" customHeight="1" x14ac:dyDescent="0.25">
      <c r="A15" s="83"/>
      <c r="B15" s="83"/>
      <c r="C15" s="83"/>
      <c r="D15" s="83"/>
      <c r="E15" s="83"/>
      <c r="F15" s="83"/>
      <c r="G15" s="19" t="s">
        <v>13</v>
      </c>
      <c r="H15" s="19" t="s">
        <v>14</v>
      </c>
      <c r="I15" s="19" t="s">
        <v>13</v>
      </c>
      <c r="J15" s="19" t="s">
        <v>14</v>
      </c>
      <c r="K15" s="19" t="s">
        <v>13</v>
      </c>
      <c r="L15" s="19" t="s">
        <v>14</v>
      </c>
      <c r="M15" s="88"/>
      <c r="N15" s="89"/>
      <c r="O15" s="79"/>
      <c r="P15" s="79" t="s">
        <v>32</v>
      </c>
      <c r="Q15" s="79"/>
      <c r="R15" s="79"/>
      <c r="AME15"/>
      <c r="AMF15"/>
      <c r="AMG15"/>
      <c r="AMH15"/>
      <c r="AMI15"/>
      <c r="AMJ15"/>
    </row>
    <row r="16" spans="1:1024" ht="54" customHeight="1" x14ac:dyDescent="0.25">
      <c r="A16" s="15">
        <v>1</v>
      </c>
      <c r="B16" s="15" t="s">
        <v>49</v>
      </c>
      <c r="C16" s="15" t="s">
        <v>78</v>
      </c>
      <c r="D16" s="15" t="s">
        <v>54</v>
      </c>
      <c r="E16" s="15">
        <v>5</v>
      </c>
      <c r="F16" s="15">
        <v>2</v>
      </c>
      <c r="G16" s="17">
        <v>881.6</v>
      </c>
      <c r="H16" s="21">
        <f t="shared" ref="H16" si="3">G16/E16</f>
        <v>176.32</v>
      </c>
      <c r="I16" s="17">
        <v>881.6</v>
      </c>
      <c r="J16" s="22">
        <f t="shared" ref="J16" si="4">I16/E16</f>
        <v>176.32</v>
      </c>
      <c r="K16" s="17">
        <v>881.6</v>
      </c>
      <c r="L16" s="23">
        <f t="shared" ref="L16" si="5">K16/E16</f>
        <v>176.32</v>
      </c>
      <c r="M16" s="71">
        <f t="shared" ref="M16" si="6">H16</f>
        <v>176.32</v>
      </c>
      <c r="N16" s="71"/>
      <c r="O16" s="15" t="s">
        <v>79</v>
      </c>
      <c r="P16" s="18" t="s">
        <v>50</v>
      </c>
      <c r="Q16" s="18">
        <v>10</v>
      </c>
      <c r="R16" s="18">
        <f>F16*E16</f>
        <v>10</v>
      </c>
      <c r="AME16"/>
      <c r="AMF16"/>
      <c r="AMG16"/>
      <c r="AMH16"/>
      <c r="AMI16"/>
      <c r="AMJ16"/>
    </row>
    <row r="17" spans="1:1024" ht="56.25" customHeight="1" x14ac:dyDescent="0.25">
      <c r="A17" s="15">
        <v>2</v>
      </c>
      <c r="B17" s="15" t="s">
        <v>51</v>
      </c>
      <c r="C17" s="15" t="s">
        <v>52</v>
      </c>
      <c r="D17" s="15" t="s">
        <v>53</v>
      </c>
      <c r="E17" s="15">
        <v>20</v>
      </c>
      <c r="F17" s="15">
        <v>1</v>
      </c>
      <c r="G17" s="17">
        <v>725.23</v>
      </c>
      <c r="H17" s="21">
        <f t="shared" ref="H17" si="7">G17/E17</f>
        <v>36.261499999999998</v>
      </c>
      <c r="I17" s="17">
        <v>725.23</v>
      </c>
      <c r="J17" s="22">
        <f t="shared" ref="J17" si="8">I17/E17</f>
        <v>36.261499999999998</v>
      </c>
      <c r="K17" s="17">
        <v>725.23</v>
      </c>
      <c r="L17" s="23">
        <f t="shared" ref="L17" si="9">K17/E17</f>
        <v>36.261499999999998</v>
      </c>
      <c r="M17" s="71">
        <f t="shared" ref="M17" si="10">H17</f>
        <v>36.261499999999998</v>
      </c>
      <c r="N17" s="71"/>
      <c r="O17" s="18" t="s">
        <v>55</v>
      </c>
      <c r="P17" s="18" t="s">
        <v>50</v>
      </c>
      <c r="Q17" s="18">
        <v>10</v>
      </c>
      <c r="R17" s="18">
        <f>F17*E17</f>
        <v>20</v>
      </c>
      <c r="AME17"/>
      <c r="AMF17"/>
      <c r="AMG17"/>
      <c r="AMH17"/>
      <c r="AMI17"/>
      <c r="AMJ17"/>
    </row>
    <row r="18" spans="1:1024" ht="20.25" customHeight="1" x14ac:dyDescent="0.25">
      <c r="A18" s="47" t="s">
        <v>77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11"/>
      <c r="Q18" s="11"/>
      <c r="R18" s="12"/>
      <c r="AME18"/>
      <c r="AMF18"/>
      <c r="AMG18"/>
      <c r="AMH18"/>
      <c r="AMI18"/>
      <c r="AMJ18"/>
    </row>
    <row r="19" spans="1:1024" ht="4.5" customHeight="1" x14ac:dyDescent="0.25">
      <c r="A19" s="35" t="s">
        <v>39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  <row r="20" spans="1:1024" ht="3" customHeight="1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024" ht="134.25" customHeight="1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spans="1:1024" ht="78.75" customHeight="1" x14ac:dyDescent="0.25">
      <c r="A22" s="2" t="s">
        <v>0</v>
      </c>
      <c r="B22" s="3" t="s">
        <v>7</v>
      </c>
      <c r="C22" s="3" t="s">
        <v>8</v>
      </c>
      <c r="D22" s="49" t="s">
        <v>15</v>
      </c>
      <c r="E22" s="49"/>
      <c r="F22" s="49"/>
      <c r="G22" s="49"/>
      <c r="H22" s="2" t="s">
        <v>9</v>
      </c>
      <c r="I22" s="2" t="s">
        <v>35</v>
      </c>
      <c r="J22" s="49" t="s">
        <v>36</v>
      </c>
      <c r="K22" s="49"/>
      <c r="L22" s="2" t="s">
        <v>16</v>
      </c>
      <c r="M22" s="49" t="s">
        <v>17</v>
      </c>
      <c r="N22" s="49"/>
      <c r="AMI22"/>
      <c r="AMJ22"/>
    </row>
    <row r="23" spans="1:1024" ht="54" customHeight="1" x14ac:dyDescent="0.25">
      <c r="A23" s="28">
        <f>A16</f>
        <v>1</v>
      </c>
      <c r="B23" s="28" t="str">
        <f>B16</f>
        <v xml:space="preserve">ВАКЦИНА ДЛЯ ПРОФИЛАКТИКИ ВИРУСНОГО ГЕПАТИТА B </v>
      </c>
      <c r="C23" s="28" t="str">
        <f>C16</f>
        <v>Суспензия для внутримышечного введения; дозировка: 0.02 мг/мл, 0,5мл*</v>
      </c>
      <c r="D23" s="50" t="s">
        <v>72</v>
      </c>
      <c r="E23" s="50"/>
      <c r="F23" s="50"/>
      <c r="G23" s="50"/>
      <c r="H23" s="28" t="str">
        <f>D16</f>
        <v>см[3*];^мл</v>
      </c>
      <c r="I23" s="29" t="s">
        <v>72</v>
      </c>
      <c r="J23" s="50" t="s">
        <v>72</v>
      </c>
      <c r="K23" s="50"/>
      <c r="L23" s="18" t="s">
        <v>72</v>
      </c>
      <c r="M23" s="51" t="s">
        <v>72</v>
      </c>
      <c r="N23" s="51"/>
      <c r="AMI23"/>
      <c r="AMJ23"/>
    </row>
    <row r="24" spans="1:1024" ht="50.25" customHeight="1" x14ac:dyDescent="0.25">
      <c r="A24" s="28">
        <v>2</v>
      </c>
      <c r="B24" s="28" t="str">
        <f>B17</f>
        <v>АНАТОКСИН ДИФТЕРИЙНО-СТОЛБНЯЧНЫЙ</v>
      </c>
      <c r="C24" s="28" t="str">
        <f>C17</f>
        <v>Суспензия для внутримышечного и подкожного введения; дозировка:0.5 мл/доза</v>
      </c>
      <c r="D24" s="50" t="s">
        <v>72</v>
      </c>
      <c r="E24" s="50"/>
      <c r="F24" s="50"/>
      <c r="G24" s="50"/>
      <c r="H24" s="28" t="str">
        <f>D17</f>
        <v>доз(а)</v>
      </c>
      <c r="I24" s="30" t="s">
        <v>72</v>
      </c>
      <c r="J24" s="72" t="s">
        <v>72</v>
      </c>
      <c r="K24" s="72"/>
      <c r="L24" s="18" t="s">
        <v>72</v>
      </c>
      <c r="M24" s="51" t="s">
        <v>72</v>
      </c>
      <c r="N24" s="51"/>
      <c r="AMI24"/>
      <c r="AMJ24"/>
    </row>
    <row r="25" spans="1:1024" ht="14.25" customHeight="1" x14ac:dyDescent="0.25"/>
    <row r="26" spans="1:1024" x14ac:dyDescent="0.25">
      <c r="A26" s="95" t="s">
        <v>45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</row>
    <row r="27" spans="1:1024" ht="144.75" customHeight="1" x14ac:dyDescent="0.25">
      <c r="A27" s="4" t="s">
        <v>0</v>
      </c>
      <c r="B27" s="4" t="s">
        <v>7</v>
      </c>
      <c r="C27" s="4" t="s">
        <v>18</v>
      </c>
      <c r="D27" s="92" t="s">
        <v>9</v>
      </c>
      <c r="E27" s="93"/>
      <c r="F27" s="93"/>
      <c r="G27" s="94"/>
      <c r="H27" s="64" t="s">
        <v>20</v>
      </c>
      <c r="I27" s="64"/>
      <c r="J27" s="64" t="s">
        <v>21</v>
      </c>
      <c r="K27" s="64"/>
      <c r="L27" s="4" t="s">
        <v>22</v>
      </c>
      <c r="M27" s="4" t="s">
        <v>43</v>
      </c>
      <c r="N27" s="4" t="s">
        <v>23</v>
      </c>
    </row>
    <row r="28" spans="1:1024" ht="53.25" customHeight="1" x14ac:dyDescent="0.25">
      <c r="A28" s="16">
        <f t="shared" ref="A28:D29" si="11">A16</f>
        <v>1</v>
      </c>
      <c r="B28" s="16" t="str">
        <f t="shared" si="11"/>
        <v xml:space="preserve">ВАКЦИНА ДЛЯ ПРОФИЛАКТИКИ ВИРУСНОГО ГЕПАТИТА B </v>
      </c>
      <c r="C28" s="16" t="str">
        <f t="shared" si="11"/>
        <v>Суспензия для внутримышечного введения; дозировка: 0.02 мг/мл, 0,5мл*</v>
      </c>
      <c r="D28" s="40" t="str">
        <f t="shared" si="11"/>
        <v>см[3*];^мл</v>
      </c>
      <c r="E28" s="41"/>
      <c r="F28" s="41"/>
      <c r="G28" s="42"/>
      <c r="H28" s="43">
        <f>M7</f>
        <v>164.26</v>
      </c>
      <c r="I28" s="43"/>
      <c r="J28" s="44" t="str">
        <f>M23</f>
        <v>-</v>
      </c>
      <c r="K28" s="44"/>
      <c r="L28" s="24">
        <f>M16</f>
        <v>176.32</v>
      </c>
      <c r="M28" s="25"/>
      <c r="N28" s="31">
        <f>H28</f>
        <v>164.26</v>
      </c>
    </row>
    <row r="29" spans="1:1024" ht="54.75" customHeight="1" x14ac:dyDescent="0.25">
      <c r="A29" s="16">
        <f t="shared" si="11"/>
        <v>2</v>
      </c>
      <c r="B29" s="16" t="str">
        <f t="shared" si="11"/>
        <v>АНАТОКСИН ДИФТЕРИЙНО-СТОЛБНЯЧНЫЙ</v>
      </c>
      <c r="C29" s="16" t="str">
        <f t="shared" si="11"/>
        <v>Суспензия для внутримышечного и подкожного введения; дозировка:0.5 мл/доза</v>
      </c>
      <c r="D29" s="40" t="str">
        <f t="shared" si="11"/>
        <v>доз(а)</v>
      </c>
      <c r="E29" s="41"/>
      <c r="F29" s="41"/>
      <c r="G29" s="42"/>
      <c r="H29" s="43">
        <f>M11</f>
        <v>36.261499999999998</v>
      </c>
      <c r="I29" s="43"/>
      <c r="J29" s="44" t="str">
        <f>M24</f>
        <v>-</v>
      </c>
      <c r="K29" s="44"/>
      <c r="L29" s="24">
        <f>M17</f>
        <v>36.261499999999998</v>
      </c>
      <c r="M29" s="25"/>
      <c r="N29" s="31">
        <f>H29</f>
        <v>36.261499999999998</v>
      </c>
    </row>
    <row r="30" spans="1:1024" x14ac:dyDescent="0.25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</row>
    <row r="31" spans="1:1024" ht="45" customHeight="1" x14ac:dyDescent="0.25">
      <c r="A31" s="66" t="s">
        <v>41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</row>
    <row r="32" spans="1:1024" x14ac:dyDescent="0.25">
      <c r="A32" s="5"/>
      <c r="B32" s="6" t="s">
        <v>24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024" x14ac:dyDescent="0.25">
      <c r="A33" s="5"/>
      <c r="B33" s="7" t="s">
        <v>25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024" ht="90" customHeight="1" x14ac:dyDescent="0.25">
      <c r="A34" s="67" t="s">
        <v>26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</row>
    <row r="35" spans="1:1024" ht="60.75" customHeight="1" x14ac:dyDescent="0.25">
      <c r="A35" s="4" t="s">
        <v>0</v>
      </c>
      <c r="B35" s="4" t="s">
        <v>7</v>
      </c>
      <c r="C35" s="4" t="s">
        <v>27</v>
      </c>
      <c r="D35" s="64" t="s">
        <v>9</v>
      </c>
      <c r="E35" s="64"/>
      <c r="F35" s="64"/>
      <c r="G35" s="64"/>
      <c r="H35" s="4" t="s">
        <v>31</v>
      </c>
      <c r="I35" s="64" t="s">
        <v>28</v>
      </c>
      <c r="J35" s="64"/>
      <c r="K35" s="64" t="s">
        <v>29</v>
      </c>
      <c r="L35" s="64"/>
      <c r="M35" s="64" t="s">
        <v>30</v>
      </c>
      <c r="N35" s="64"/>
      <c r="O35" s="4" t="s">
        <v>19</v>
      </c>
      <c r="AMJ35"/>
    </row>
    <row r="36" spans="1:1024" ht="60.75" customHeight="1" x14ac:dyDescent="0.25">
      <c r="A36" s="16">
        <f t="shared" ref="A36:D37" si="12">A16</f>
        <v>1</v>
      </c>
      <c r="B36" s="16" t="str">
        <f t="shared" si="12"/>
        <v xml:space="preserve">ВАКЦИНА ДЛЯ ПРОФИЛАКТИКИ ВИРУСНОГО ГЕПАТИТА B </v>
      </c>
      <c r="C36" s="16" t="str">
        <f t="shared" si="12"/>
        <v>Суспензия для внутримышечного введения; дозировка: 0.02 мг/мл, 0,5мл*</v>
      </c>
      <c r="D36" s="40" t="str">
        <f t="shared" si="12"/>
        <v>см[3*];^мл</v>
      </c>
      <c r="E36" s="41"/>
      <c r="F36" s="41"/>
      <c r="G36" s="42"/>
      <c r="H36" s="16">
        <f>R16</f>
        <v>10</v>
      </c>
      <c r="I36" s="69">
        <f>N28</f>
        <v>164.26</v>
      </c>
      <c r="J36" s="70"/>
      <c r="K36" s="40">
        <v>198.75</v>
      </c>
      <c r="L36" s="42"/>
      <c r="M36" s="68">
        <f>K36*H36</f>
        <v>1987.5</v>
      </c>
      <c r="N36" s="68"/>
      <c r="O36" s="16">
        <f>Q16</f>
        <v>10</v>
      </c>
      <c r="AMJ36"/>
    </row>
    <row r="37" spans="1:1024" ht="60.75" customHeight="1" x14ac:dyDescent="0.25">
      <c r="A37" s="16">
        <f t="shared" si="12"/>
        <v>2</v>
      </c>
      <c r="B37" s="16" t="str">
        <f t="shared" si="12"/>
        <v>АНАТОКСИН ДИФТЕРИЙНО-СТОЛБНЯЧНЫЙ</v>
      </c>
      <c r="C37" s="16" t="str">
        <f t="shared" si="12"/>
        <v>Суспензия для внутримышечного и подкожного введения; дозировка:0.5 мл/доза</v>
      </c>
      <c r="D37" s="40" t="str">
        <f t="shared" si="12"/>
        <v>доз(а)</v>
      </c>
      <c r="E37" s="41"/>
      <c r="F37" s="41"/>
      <c r="G37" s="42"/>
      <c r="H37" s="16">
        <f>R17</f>
        <v>20</v>
      </c>
      <c r="I37" s="69">
        <f>N29</f>
        <v>36.261499999999998</v>
      </c>
      <c r="J37" s="70"/>
      <c r="K37" s="40">
        <v>43.87</v>
      </c>
      <c r="L37" s="42"/>
      <c r="M37" s="68">
        <f>K37*H37</f>
        <v>877.4</v>
      </c>
      <c r="N37" s="68"/>
      <c r="O37" s="16">
        <f>Q17</f>
        <v>10</v>
      </c>
      <c r="AMJ37"/>
    </row>
    <row r="38" spans="1:102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61">
        <f>SUM(M36:N37)</f>
        <v>2864.9</v>
      </c>
      <c r="N38" s="61"/>
      <c r="T38" s="14"/>
    </row>
    <row r="39" spans="1:1024" ht="26.25" customHeight="1" x14ac:dyDescent="0.25">
      <c r="A39" s="13"/>
      <c r="B39" s="62" t="s">
        <v>76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024" ht="14.25" customHeight="1" x14ac:dyDescent="0.25">
      <c r="A40" s="13"/>
      <c r="B40" s="47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</row>
    <row r="41" spans="1:1024" ht="15" customHeight="1" x14ac:dyDescent="0.25"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</row>
    <row r="42" spans="1:1024" x14ac:dyDescent="0.25">
      <c r="B42" s="1" t="s">
        <v>44</v>
      </c>
      <c r="C42" s="10"/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1024" x14ac:dyDescent="0.25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1024" ht="26.25" customHeight="1" x14ac:dyDescent="0.25">
      <c r="C44" s="10"/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1024" x14ac:dyDescent="0.25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1024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1024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1024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6:36" ht="27" customHeight="1" x14ac:dyDescent="0.25"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6:36" x14ac:dyDescent="0.25">
      <c r="P52" s="8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16:36" x14ac:dyDescent="0.25"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16:36" x14ac:dyDescent="0.25">
      <c r="P54" s="8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16:36" ht="27" customHeight="1" x14ac:dyDescent="0.25">
      <c r="P55" s="8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16:36" ht="26.25" customHeight="1" x14ac:dyDescent="0.25">
      <c r="P56" s="8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6:36" ht="23.25" customHeight="1" x14ac:dyDescent="0.25">
      <c r="P57" s="8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6:36" x14ac:dyDescent="0.25">
      <c r="P58" s="8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6:36" x14ac:dyDescent="0.25">
      <c r="P59" s="8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</sheetData>
  <mergeCells count="106">
    <mergeCell ref="D27:G27"/>
    <mergeCell ref="D29:G29"/>
    <mergeCell ref="I6:J6"/>
    <mergeCell ref="I7:J7"/>
    <mergeCell ref="I8:J8"/>
    <mergeCell ref="I4:J4"/>
    <mergeCell ref="D4:H4"/>
    <mergeCell ref="K4:L4"/>
    <mergeCell ref="J27:K27"/>
    <mergeCell ref="J29:K29"/>
    <mergeCell ref="H29:I29"/>
    <mergeCell ref="H27:I27"/>
    <mergeCell ref="A26:N26"/>
    <mergeCell ref="M16:N16"/>
    <mergeCell ref="B11:C11"/>
    <mergeCell ref="K11:L11"/>
    <mergeCell ref="M4:N4"/>
    <mergeCell ref="M6:N6"/>
    <mergeCell ref="M7:N7"/>
    <mergeCell ref="M8:N8"/>
    <mergeCell ref="M9:N9"/>
    <mergeCell ref="B4:C4"/>
    <mergeCell ref="B6:C6"/>
    <mergeCell ref="B7:C7"/>
    <mergeCell ref="R14:R15"/>
    <mergeCell ref="P14:P15"/>
    <mergeCell ref="O14:O15"/>
    <mergeCell ref="G14:H14"/>
    <mergeCell ref="D14:D15"/>
    <mergeCell ref="E14:E15"/>
    <mergeCell ref="F14:F15"/>
    <mergeCell ref="Q14:Q15"/>
    <mergeCell ref="A12:N13"/>
    <mergeCell ref="B14:B15"/>
    <mergeCell ref="C14:C15"/>
    <mergeCell ref="M14:N15"/>
    <mergeCell ref="A14:A15"/>
    <mergeCell ref="K14:L14"/>
    <mergeCell ref="I14:J14"/>
    <mergeCell ref="M24:N24"/>
    <mergeCell ref="I11:J11"/>
    <mergeCell ref="A1:O1"/>
    <mergeCell ref="A2:O2"/>
    <mergeCell ref="B3:C3"/>
    <mergeCell ref="D3:H3"/>
    <mergeCell ref="I3:J3"/>
    <mergeCell ref="K3:L3"/>
    <mergeCell ref="M3:N3"/>
    <mergeCell ref="K10:L10"/>
    <mergeCell ref="B8:C8"/>
    <mergeCell ref="M10:N10"/>
    <mergeCell ref="B9:C9"/>
    <mergeCell ref="B10:C10"/>
    <mergeCell ref="D9:H9"/>
    <mergeCell ref="D10:H10"/>
    <mergeCell ref="I10:J10"/>
    <mergeCell ref="K9:L9"/>
    <mergeCell ref="I9:J9"/>
    <mergeCell ref="M11:N11"/>
    <mergeCell ref="D6:H6"/>
    <mergeCell ref="M5:N5"/>
    <mergeCell ref="B41:O41"/>
    <mergeCell ref="M38:N38"/>
    <mergeCell ref="B39:O39"/>
    <mergeCell ref="K35:L35"/>
    <mergeCell ref="A30:N30"/>
    <mergeCell ref="A31:N31"/>
    <mergeCell ref="A34:N34"/>
    <mergeCell ref="M35:N35"/>
    <mergeCell ref="I35:J35"/>
    <mergeCell ref="B40:O40"/>
    <mergeCell ref="D37:G37"/>
    <mergeCell ref="D35:G35"/>
    <mergeCell ref="M37:N37"/>
    <mergeCell ref="K37:L37"/>
    <mergeCell ref="I37:J37"/>
    <mergeCell ref="D36:G36"/>
    <mergeCell ref="I36:J36"/>
    <mergeCell ref="K36:L36"/>
    <mergeCell ref="M36:N36"/>
    <mergeCell ref="M17:N17"/>
    <mergeCell ref="J24:K24"/>
    <mergeCell ref="D11:H11"/>
    <mergeCell ref="A19:N21"/>
    <mergeCell ref="A4:A7"/>
    <mergeCell ref="A8:A11"/>
    <mergeCell ref="D28:G28"/>
    <mergeCell ref="H28:I28"/>
    <mergeCell ref="J28:K28"/>
    <mergeCell ref="B5:C5"/>
    <mergeCell ref="D5:H5"/>
    <mergeCell ref="I5:J5"/>
    <mergeCell ref="K5:L5"/>
    <mergeCell ref="A18:O18"/>
    <mergeCell ref="D22:G22"/>
    <mergeCell ref="J22:K22"/>
    <mergeCell ref="M22:N22"/>
    <mergeCell ref="D24:G24"/>
    <mergeCell ref="J23:K23"/>
    <mergeCell ref="M23:N23"/>
    <mergeCell ref="D23:G23"/>
    <mergeCell ref="D7:H7"/>
    <mergeCell ref="D8:H8"/>
    <mergeCell ref="K6:L6"/>
    <mergeCell ref="K7:L7"/>
    <mergeCell ref="K8:L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Марианна Викторовна Арканова</cp:lastModifiedBy>
  <cp:revision>29</cp:revision>
  <cp:lastPrinted>2025-03-19T09:09:50Z</cp:lastPrinted>
  <dcterms:created xsi:type="dcterms:W3CDTF">2006-09-16T00:00:00Z</dcterms:created>
  <dcterms:modified xsi:type="dcterms:W3CDTF">2026-07-06T08:38:34Z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