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lamovaDS\Desktop\Новая папка\"/>
    </mc:Choice>
  </mc:AlternateContent>
  <xr:revisionPtr revIDLastSave="0" documentId="13_ncr:1_{9304577F-C100-486A-9BDE-5A167F663532}" xr6:coauthVersionLast="36" xr6:coauthVersionMax="36" xr10:uidLastSave="{00000000-0000-0000-0000-000000000000}"/>
  <bookViews>
    <workbookView xWindow="0" yWindow="0" windowWidth="18030" windowHeight="1051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сл.зап)'!$A$1:$P$19</definedName>
  </definedNames>
  <calcPr calcId="191029"/>
</workbook>
</file>

<file path=xl/calcChain.xml><?xml version="1.0" encoding="utf-8"?>
<calcChain xmlns="http://schemas.openxmlformats.org/spreadsheetml/2006/main">
  <c r="J12" i="4" l="1"/>
  <c r="K12" i="4" s="1"/>
  <c r="J13" i="4"/>
  <c r="K13" i="4" s="1"/>
  <c r="F12" i="4" l="1"/>
  <c r="F13" i="4"/>
  <c r="L12" i="4" l="1"/>
  <c r="M12" i="4" s="1"/>
  <c r="N12" i="4" s="1"/>
  <c r="L13" i="4"/>
  <c r="M13" i="4" s="1"/>
  <c r="N13" i="4" s="1"/>
  <c r="K14" i="4" l="1"/>
</calcChain>
</file>

<file path=xl/sharedStrings.xml><?xml version="1.0" encoding="utf-8"?>
<sst xmlns="http://schemas.openxmlformats.org/spreadsheetml/2006/main" count="36" uniqueCount="33">
  <si>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</si>
  <si>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</si>
  <si>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</si>
  <si>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</si>
  <si>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</si>
  <si>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</si>
  <si>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</si>
  <si>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&lt;ц - средн. арифм. величина цены единицы прод-ции, руб.</t>
  </si>
  <si>
    <t>Среднее квадратичное отклонение</t>
  </si>
  <si>
    <t>_____________________________</t>
  </si>
  <si>
    <t>КОСГУ 
(заполняется 
бухгалтерией)</t>
  </si>
  <si>
    <t xml:space="preserve">v - кол-во (объем) закупаемого товара (работы, услуги) </t>
  </si>
  <si>
    <t>Ед. изм. товара (работы, услуги) по ОКЕИ</t>
  </si>
  <si>
    <t>КТРУ/ОКПД2/ККН</t>
  </si>
  <si>
    <t>шт.</t>
  </si>
  <si>
    <t xml:space="preserve"> СОСТАВИЛ: </t>
  </si>
  <si>
    <t>Итого:</t>
  </si>
  <si>
    <t>Определение однородности совокупности значений выявленных цен СПРАВОЧНО</t>
  </si>
  <si>
    <t>ИЦИ№1 экранная копия</t>
  </si>
  <si>
    <t>ИЦИ №2 экранная копия</t>
  </si>
  <si>
    <t>ИЦИ №3 экранная копия</t>
  </si>
  <si>
    <t xml:space="preserve"> Ведущий инженер сектора климатических и вентиляционных установок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</si>
  <si>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</si>
  <si>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</si>
  <si>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на поставку расходных материалов для систем кондиционирования воздуха (далее - Товар).</t>
  </si>
  <si>
    <t>Ли В.Н.</t>
  </si>
  <si>
    <t xml:space="preserve">20.14.19.130 </t>
  </si>
  <si>
    <t>Хладагент R-134А, (объем баллона 13,6 кг).</t>
  </si>
  <si>
    <t>Хладагент R-410, (объем баллона 11,3 кг).</t>
  </si>
  <si>
    <t>Цена договора (контракта), заключаемого с единственным поставщиком:</t>
  </si>
  <si>
    <t xml:space="preserve">Цена договора (контракта), заключаемого с единственным поставщиком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(контракта), заключаемого с единственным поставщиком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Цена договора (контракта), заключаемого с единственным поставщиком рассчитана Заказчиком по формуле, определенной п. 3.21 Методических рекомендаций.
</t>
  </si>
  <si>
    <t>Цена договора (контракта), заключаемого с единственным поставщиком составляет 342 555  рублей 00 копеек ( Триста сорок две тысячи пятьсот пятьдесят пять рублей  00 копеек), в том числе НДС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</si>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</sst>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6" applyFont="1"/>
    <xf numFmtId="0" fontId="7" fillId="0" borderId="0" xfId="6" applyFont="1"/>
    <xf numFmtId="0" fontId="4" fillId="0" borderId="0" xfId="6" applyFont="1" applyAlignment="1">
      <alignment horizontal="left"/>
    </xf>
    <xf numFmtId="0" fontId="4" fillId="0" borderId="0" xfId="6" applyFont="1" applyFill="1"/>
    <xf numFmtId="0" fontId="5" fillId="0" borderId="0" xfId="6" applyFont="1" applyFill="1" applyAlignment="1">
      <alignment horizontal="center"/>
    </xf>
    <xf numFmtId="0" fontId="10" fillId="0" borderId="1" xfId="6" applyFont="1" applyFill="1" applyBorder="1" applyAlignment="1">
      <alignment horizontal="center" vertical="center" wrapText="1"/>
    </xf>
    <xf numFmtId="43" fontId="4" fillId="0" borderId="0" xfId="6" applyNumberFormat="1" applyFont="1"/>
    <xf numFmtId="0" fontId="4" fillId="0" borderId="0" xfId="6" applyFont="1" applyFill="1" applyAlignment="1">
      <alignment horizontal="center"/>
    </xf>
    <xf numFmtId="0" fontId="7" fillId="0" borderId="0" xfId="6" applyFont="1" applyAlignment="1">
      <alignment horizontal="center"/>
    </xf>
    <xf numFmtId="0" fontId="4" fillId="0" borderId="0" xfId="6" applyFont="1" applyAlignment="1">
      <alignment horizontal="center"/>
    </xf>
    <xf numFmtId="0" fontId="4" fillId="0" borderId="0" xfId="6" applyFont="1" applyFill="1" applyAlignment="1">
      <alignment horizontal="center"/>
    </xf>
    <xf numFmtId="43" fontId="4" fillId="0" borderId="0" xfId="6" applyNumberFormat="1" applyFont="1" applyFill="1" applyAlignment="1">
      <alignment horizontal="center"/>
    </xf>
    <xf numFmtId="0" fontId="5" fillId="0" borderId="0" xfId="6" applyFont="1" applyFill="1" applyAlignment="1">
      <alignment horizontal="center"/>
    </xf>
    <xf numFmtId="0" fontId="11" fillId="0" borderId="0" xfId="6" applyFont="1" applyFill="1" applyAlignment="1">
      <alignment horizontal="center" wrapText="1"/>
    </xf>
    <xf numFmtId="0" fontId="5" fillId="0" borderId="0" xfId="6" applyFont="1" applyFill="1" applyAlignment="1">
      <alignment horizontal="center"/>
    </xf>
    <xf numFmtId="4" fontId="11" fillId="0" borderId="1" xfId="6" applyNumberFormat="1" applyFont="1" applyBorder="1" applyAlignment="1">
      <alignment horizontal="center" vertical="center" wrapText="1"/>
    </xf>
    <xf numFmtId="164" fontId="11" fillId="0" borderId="1" xfId="8" applyNumberFormat="1" applyFont="1" applyBorder="1" applyAlignment="1">
      <alignment horizontal="center" vertical="center" wrapText="1"/>
    </xf>
    <xf numFmtId="2" fontId="11" fillId="0" borderId="1" xfId="6" applyNumberFormat="1" applyFont="1" applyBorder="1" applyAlignment="1">
      <alignment horizontal="center" vertical="center" wrapText="1"/>
    </xf>
    <xf numFmtId="10" fontId="11" fillId="0" borderId="1" xfId="6" applyNumberFormat="1" applyFont="1" applyBorder="1" applyAlignment="1">
      <alignment horizontal="center" vertical="center" wrapText="1"/>
    </xf>
    <xf numFmtId="164" fontId="9" fillId="0" borderId="1" xfId="8" applyNumberFormat="1" applyFont="1" applyBorder="1" applyAlignment="1">
      <alignment horizontal="center" vertical="center" wrapText="1"/>
    </xf>
    <xf numFmtId="0" fontId="11" fillId="0" borderId="0" xfId="6" applyFont="1" applyAlignment="1">
      <alignment horizontal="left"/>
    </xf>
    <xf numFmtId="0" fontId="11" fillId="0" borderId="0" xfId="6" applyFont="1"/>
    <xf numFmtId="0" fontId="5" fillId="0" borderId="0" xfId="6" applyFont="1" applyFill="1" applyAlignment="1"/>
    <xf numFmtId="0" fontId="11" fillId="2" borderId="0" xfId="6" applyFont="1" applyFill="1"/>
    <xf numFmtId="43" fontId="11" fillId="2" borderId="0" xfId="6" applyNumberFormat="1" applyFont="1" applyFill="1"/>
    <xf numFmtId="0" fontId="10" fillId="0" borderId="4" xfId="6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 wrapText="1"/>
    </xf>
    <xf numFmtId="0" fontId="12" fillId="2" borderId="0" xfId="6" applyFont="1" applyFill="1" applyAlignment="1">
      <alignment horizontal="center" vertical="center" wrapText="1"/>
    </xf>
    <xf numFmtId="0" fontId="5" fillId="0" borderId="0" xfId="6" applyFont="1" applyFill="1" applyAlignment="1">
      <alignment horizontal="left"/>
    </xf>
    <xf numFmtId="0" fontId="4" fillId="0" borderId="0" xfId="6" applyFont="1" applyFill="1" applyAlignment="1">
      <alignment horizontal="center"/>
    </xf>
    <xf numFmtId="0" fontId="5" fillId="0" borderId="0" xfId="6" applyFont="1" applyFill="1" applyAlignment="1">
      <alignment horizontal="center"/>
    </xf>
    <xf numFmtId="0" fontId="9" fillId="0" borderId="1" xfId="6" applyFont="1" applyFill="1" applyBorder="1" applyAlignment="1">
      <alignment horizontal="center" vertical="center" wrapText="1"/>
    </xf>
    <xf numFmtId="0" fontId="5" fillId="0" borderId="0" xfId="6" applyFont="1" applyFill="1" applyAlignment="1">
      <alignment horizontal="center" wrapText="1"/>
    </xf>
    <xf numFmtId="0" fontId="11" fillId="2" borderId="0" xfId="6" applyFont="1" applyFill="1" applyAlignment="1">
      <alignment horizontal="left" wrapText="1"/>
    </xf>
    <xf numFmtId="0" fontId="9" fillId="0" borderId="3" xfId="6" applyFont="1" applyFill="1" applyBorder="1" applyAlignment="1">
      <alignment horizontal="center" vertical="center" wrapText="1"/>
    </xf>
    <xf numFmtId="0" fontId="9" fillId="0" borderId="2" xfId="6" applyFont="1" applyFill="1" applyBorder="1" applyAlignment="1">
      <alignment horizontal="center" vertical="center" wrapText="1"/>
    </xf>
    <xf numFmtId="0" fontId="11" fillId="2" borderId="0" xfId="6" applyFont="1" applyFill="1" applyAlignment="1">
      <alignment horizontal="left"/>
    </xf>
    <xf numFmtId="10" fontId="9" fillId="0" borderId="4" xfId="6" applyNumberFormat="1" applyFont="1" applyBorder="1" applyAlignment="1">
      <alignment horizontal="right" vertical="center" wrapText="1"/>
    </xf>
    <xf numFmtId="10" fontId="9" fillId="0" borderId="6" xfId="6" applyNumberFormat="1" applyFont="1" applyBorder="1" applyAlignment="1">
      <alignment horizontal="right" vertical="center" wrapText="1"/>
    </xf>
    <xf numFmtId="10" fontId="9" fillId="0" borderId="5" xfId="6" applyNumberFormat="1" applyFont="1" applyBorder="1" applyAlignment="1">
      <alignment horizontal="right" vertical="center" wrapText="1"/>
    </xf>
    <xf numFmtId="0" fontId="12" fillId="0" borderId="0" xfId="6" applyFont="1" applyAlignment="1">
      <alignment horizontal="center" vertical="center" wrapText="1"/>
    </xf>
    <xf numFmtId="0" fontId="12" fillId="0" borderId="0" xfId="6" applyFont="1" applyFill="1" applyAlignment="1">
      <alignment vertical="center" wrapText="1"/>
    </xf>
    <xf numFmtId="0" fontId="12" fillId="0" borderId="0" xfId="6" applyFont="1" applyAlignment="1">
      <alignment horizontal="center" vertical="top" wrapText="1"/>
    </xf>
    <xf numFmtId="0" fontId="13" fillId="0" borderId="0" xfId="6" applyFont="1" applyFill="1"/>
    <xf numFmtId="0" fontId="11" fillId="0" borderId="0" xfId="6" applyFont="1" applyAlignment="1">
      <alignment horizontal="center" vertical="center" wrapText="1"/>
    </xf>
    <xf numFmtId="0" fontId="11" fillId="0" borderId="0" xfId="6" applyFont="1" applyAlignment="1">
      <alignment horizontal="left" vertical="top" wrapText="1"/>
    </xf>
    <xf numFmtId="0" fontId="11" fillId="0" borderId="0" xfId="6" applyFont="1" applyFill="1"/>
    <xf numFmtId="0" fontId="9" fillId="0" borderId="0" xfId="6" applyFont="1" applyAlignment="1">
      <alignment horizontal="left" vertical="top" wrapText="1"/>
    </xf>
    <xf numFmtId="0" fontId="9" fillId="0" borderId="0" xfId="6" applyFont="1" applyAlignment="1">
      <alignment horizontal="center" vertical="top" wrapText="1"/>
    </xf>
    <xf numFmtId="0" fontId="14" fillId="0" borderId="0" xfId="6" applyFont="1" applyAlignment="1">
      <alignment horizontal="left" vertical="top" wrapText="1"/>
    </xf>
    <xf numFmtId="0" fontId="11" fillId="0" borderId="0" xfId="6" applyFont="1" applyBorder="1" applyAlignment="1">
      <alignment vertical="center" wrapText="1"/>
    </xf>
    <xf numFmtId="0" fontId="11" fillId="0" borderId="0" xfId="6" applyFont="1" applyBorder="1" applyAlignment="1">
      <alignment vertical="center" wrapText="1"/>
    </xf>
    <xf numFmtId="0" fontId="11" fillId="0" borderId="3" xfId="6" applyFont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 wrapText="1"/>
    </xf>
    <xf numFmtId="0" fontId="11" fillId="0" borderId="1" xfId="6" applyFont="1" applyBorder="1" applyAlignment="1">
      <alignment horizontal="center" vertical="center" wrapText="1"/>
    </xf>
    <xf numFmtId="0" fontId="11" fillId="0" borderId="3" xfId="6" applyFont="1" applyFill="1" applyBorder="1" applyAlignment="1">
      <alignment horizontal="center" vertical="center" wrapText="1"/>
    </xf>
    <xf numFmtId="0" fontId="11" fillId="0" borderId="2" xfId="6" applyFont="1" applyBorder="1" applyAlignment="1">
      <alignment horizontal="center" vertical="center" wrapText="1"/>
    </xf>
    <xf numFmtId="0" fontId="15" fillId="0" borderId="1" xfId="6" applyFont="1" applyBorder="1" applyAlignment="1">
      <alignment vertical="top" wrapText="1"/>
    </xf>
    <xf numFmtId="0" fontId="9" fillId="0" borderId="1" xfId="6" applyFont="1" applyBorder="1" applyAlignment="1">
      <alignment horizontal="center" vertical="top" wrapText="1"/>
    </xf>
    <xf numFmtId="0" fontId="11" fillId="0" borderId="2" xfId="6" applyFont="1" applyFill="1" applyBorder="1" applyAlignment="1">
      <alignment horizontal="center" vertical="center"/>
    </xf>
    <xf numFmtId="0" fontId="10" fillId="0" borderId="4" xfId="6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4" fontId="11" fillId="0" borderId="1" xfId="6" applyNumberFormat="1" applyFont="1" applyFill="1" applyBorder="1" applyAlignment="1">
      <alignment horizontal="center" vertical="center" wrapText="1"/>
    </xf>
    <xf numFmtId="2" fontId="11" fillId="0" borderId="5" xfId="6" applyNumberFormat="1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10" fontId="9" fillId="0" borderId="1" xfId="6" applyNumberFormat="1" applyFont="1" applyBorder="1" applyAlignment="1">
      <alignment horizontal="center" vertical="center" wrapText="1"/>
    </xf>
    <xf numFmtId="0" fontId="11" fillId="2" borderId="1" xfId="6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/>
    </xf>
    <xf numFmtId="2" fontId="11" fillId="0" borderId="0" xfId="6" applyNumberFormat="1" applyFont="1" applyFill="1" applyAlignment="1">
      <alignment horizontal="center" wrapText="1"/>
    </xf>
    <xf numFmtId="0" fontId="11" fillId="0" borderId="0" xfId="6" applyFont="1" applyFill="1" applyAlignment="1">
      <alignment horizontal="left" wrapText="1"/>
    </xf>
    <xf numFmtId="0" fontId="11" fillId="0" borderId="0" xfId="6" applyFont="1" applyFill="1" applyAlignment="1">
      <alignment horizontal="center"/>
    </xf>
    <xf numFmtId="43" fontId="11" fillId="0" borderId="0" xfId="6" applyNumberFormat="1" applyFont="1" applyFill="1"/>
    <xf numFmtId="43" fontId="11" fillId="0" borderId="0" xfId="6" applyNumberFormat="1" applyFont="1" applyFill="1" applyAlignment="1">
      <alignment horizontal="center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6000000}"/>
    <cellStyle name="Финансовый 3" xfId="2" xr:uid="{00000000-0005-0000-0000-000007000000}"/>
    <cellStyle name="Финансовый 4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9</xdr:row>
      <xdr:rowOff>495300</xdr:rowOff>
    </xdr:from>
    <xdr:to>
      <xdr:col>12</xdr:col>
      <xdr:colOff>895350</xdr:colOff>
      <xdr:row>9</xdr:row>
      <xdr:rowOff>923925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00800" y="597217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85725</xdr:colOff>
      <xdr:row>9</xdr:row>
      <xdr:rowOff>790575</xdr:rowOff>
    </xdr:from>
    <xdr:to>
      <xdr:col>13</xdr:col>
      <xdr:colOff>742950</xdr:colOff>
      <xdr:row>9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95250</xdr:colOff>
      <xdr:row>9</xdr:row>
      <xdr:rowOff>409575</xdr:rowOff>
    </xdr:from>
    <xdr:to>
      <xdr:col>5</xdr:col>
      <xdr:colOff>609600</xdr:colOff>
      <xdr:row>9</xdr:row>
      <xdr:rowOff>876300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68182" t="17999" b="24001"/>
        <a:stretch>
          <a:fillRect/>
        </a:stretch>
      </xdr:blipFill>
      <xdr:spPr bwMode="auto">
        <a:xfrm>
          <a:off x="3876675" y="5886450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1352550</xdr:rowOff>
    </xdr:from>
    <xdr:to>
      <xdr:col>6</xdr:col>
      <xdr:colOff>463549</xdr:colOff>
      <xdr:row>6</xdr:row>
      <xdr:rowOff>159951</xdr:rowOff>
    </xdr:to>
    <xdr:pic>
      <xdr:nvPicPr>
        <xdr:cNvPr id="7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238500" y="3057525"/>
          <a:ext cx="1311275" cy="625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view="pageBreakPreview" zoomScale="85" zoomScaleNormal="85" zoomScaleSheetLayoutView="85" workbookViewId="0">
      <selection sqref="A1:P17"/>
    </sheetView>
  </sheetViews>
  <sheetFormatPr defaultColWidth="7.5703125" defaultRowHeight="12.75" x14ac:dyDescent="0.2"/>
  <cols>
    <col min="1" max="1" width="5" style="1" customWidth="1"/>
    <col min="2" max="2" width="36.5703125" style="1" customWidth="1"/>
    <col min="3" max="3" width="10.42578125" style="1" customWidth="1"/>
    <col min="4" max="4" width="10.85546875" style="1" customWidth="1"/>
    <col min="5" max="5" width="10.5703125" style="1" customWidth="1"/>
    <col min="6" max="6" width="12.7109375" style="1" customWidth="1"/>
    <col min="7" max="7" width="8.85546875" style="1" customWidth="1"/>
    <col min="8" max="8" width="8.28515625" style="1" customWidth="1"/>
    <col min="9" max="9" width="9.140625" style="1" customWidth="1"/>
    <col min="10" max="10" width="13.5703125" style="1" customWidth="1"/>
    <col min="11" max="11" width="16" style="1" customWidth="1"/>
    <col min="12" max="12" width="13.5703125" style="1" customWidth="1"/>
    <col min="13" max="14" width="14.85546875" style="1" customWidth="1"/>
    <col min="15" max="15" width="13.28515625" style="10" customWidth="1"/>
    <col min="16" max="16" width="13.28515625" style="4" customWidth="1"/>
    <col min="17" max="17" width="12.85546875" style="10" customWidth="1"/>
    <col min="18" max="16384" width="7.5703125" style="1"/>
  </cols>
  <sheetData>
    <row r="1" spans="1:17" s="2" customFormat="1" ht="17.25" customHeight="1" x14ac:dyDescent="0.25">
      <c r="A1" s="41" t="s">
        <v>29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  <c r="Q1" s="9"/>
    </row>
    <row r="2" spans="1:17" s="2" customFormat="1" ht="16.5" customHeight="1" x14ac:dyDescent="0.25">
      <c r="A2" s="28" t="s">
        <v>24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42"/>
      <c r="Q2" s="9"/>
    </row>
    <row r="3" spans="1:17" s="2" customFormat="1" ht="15.75" customHeight="1" x14ac:dyDescent="0.25">
      <c r="A3" s="41" t="s">
        <v>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2"/>
      <c r="Q3" s="9"/>
    </row>
    <row r="4" spans="1:17" s="2" customFormat="1" ht="15.75" customHeight="1" x14ac:dyDescent="0.25">
      <c r="A4" s="43" t="s">
        <v>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4"/>
      <c r="Q4" s="9"/>
    </row>
    <row r="5" spans="1:17" ht="72.75" customHeight="1" x14ac:dyDescent="0.2">
      <c r="A5" s="45"/>
      <c r="B5" s="46" t="s">
        <v>30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7"/>
    </row>
    <row r="6" spans="1:17" ht="36.75" customHeight="1" x14ac:dyDescent="0.2">
      <c r="A6" s="45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9"/>
      <c r="P6" s="47"/>
    </row>
    <row r="7" spans="1:17" ht="90" customHeight="1" x14ac:dyDescent="0.2">
      <c r="A7" s="45"/>
      <c r="B7" s="50" t="s">
        <v>2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47"/>
    </row>
    <row r="8" spans="1:17" ht="3" customHeight="1" x14ac:dyDescent="0.2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47"/>
    </row>
    <row r="9" spans="1:17" ht="40.5" customHeight="1" x14ac:dyDescent="0.2">
      <c r="A9" s="53" t="s">
        <v>3</v>
      </c>
      <c r="B9" s="54" t="s">
        <v>4</v>
      </c>
      <c r="C9" s="54" t="s">
        <v>5</v>
      </c>
      <c r="D9" s="54"/>
      <c r="E9" s="54"/>
      <c r="F9" s="54"/>
      <c r="G9" s="35" t="s">
        <v>12</v>
      </c>
      <c r="H9" s="32" t="s">
        <v>11</v>
      </c>
      <c r="I9" s="32" t="s">
        <v>6</v>
      </c>
      <c r="J9" s="35" t="s">
        <v>22</v>
      </c>
      <c r="K9" s="32" t="s">
        <v>23</v>
      </c>
      <c r="L9" s="55" t="s">
        <v>17</v>
      </c>
      <c r="M9" s="55"/>
      <c r="N9" s="55"/>
      <c r="O9" s="56" t="s">
        <v>13</v>
      </c>
      <c r="P9" s="56" t="s">
        <v>10</v>
      </c>
    </row>
    <row r="10" spans="1:17" ht="102" customHeight="1" x14ac:dyDescent="0.2">
      <c r="A10" s="57"/>
      <c r="B10" s="54"/>
      <c r="C10" s="27" t="s">
        <v>18</v>
      </c>
      <c r="D10" s="27" t="s">
        <v>19</v>
      </c>
      <c r="E10" s="27" t="s">
        <v>20</v>
      </c>
      <c r="F10" s="58"/>
      <c r="G10" s="36"/>
      <c r="H10" s="32"/>
      <c r="I10" s="32"/>
      <c r="J10" s="36"/>
      <c r="K10" s="32"/>
      <c r="L10" s="59" t="s">
        <v>7</v>
      </c>
      <c r="M10" s="59" t="s">
        <v>8</v>
      </c>
      <c r="N10" s="59" t="s">
        <v>32</v>
      </c>
      <c r="O10" s="60"/>
      <c r="P10" s="60"/>
    </row>
    <row r="11" spans="1:17" ht="15.75" customHeight="1" x14ac:dyDescent="0.2">
      <c r="A11" s="6">
        <v>1</v>
      </c>
      <c r="B11" s="26">
        <v>2</v>
      </c>
      <c r="C11" s="6">
        <v>3</v>
      </c>
      <c r="D11" s="6">
        <v>4</v>
      </c>
      <c r="E11" s="26">
        <v>5</v>
      </c>
      <c r="F11" s="6">
        <v>6</v>
      </c>
      <c r="G11" s="6">
        <v>7</v>
      </c>
      <c r="H11" s="26">
        <v>8</v>
      </c>
      <c r="I11" s="6">
        <v>9</v>
      </c>
      <c r="J11" s="6">
        <v>10</v>
      </c>
      <c r="K11" s="6">
        <v>11</v>
      </c>
      <c r="L11" s="6">
        <v>12</v>
      </c>
      <c r="M11" s="26">
        <v>13</v>
      </c>
      <c r="N11" s="6">
        <v>14</v>
      </c>
      <c r="O11" s="26">
        <v>15</v>
      </c>
      <c r="P11" s="6">
        <v>16</v>
      </c>
    </row>
    <row r="12" spans="1:17" ht="27" customHeight="1" x14ac:dyDescent="0.2">
      <c r="A12" s="61">
        <v>1</v>
      </c>
      <c r="B12" s="62" t="s">
        <v>27</v>
      </c>
      <c r="C12" s="16">
        <v>12890</v>
      </c>
      <c r="D12" s="16">
        <v>12000</v>
      </c>
      <c r="E12" s="16">
        <v>13395.37</v>
      </c>
      <c r="F12" s="16">
        <f t="shared" ref="F12:F13" si="0">SUM(C12:E12)</f>
        <v>38285.370000000003</v>
      </c>
      <c r="G12" s="63" t="s">
        <v>14</v>
      </c>
      <c r="H12" s="63">
        <v>15</v>
      </c>
      <c r="I12" s="64">
        <v>3</v>
      </c>
      <c r="J12" s="16">
        <f t="shared" ref="J12:J13" si="1">MIN(C12:E12)</f>
        <v>12000</v>
      </c>
      <c r="K12" s="17">
        <f t="shared" ref="K12:K13" si="2">J12*H12</f>
        <v>180000</v>
      </c>
      <c r="L12" s="16">
        <f t="shared" ref="L12:L13" si="3">ROUND((AVERAGE(C12:E12)),2)</f>
        <v>12761.79</v>
      </c>
      <c r="M12" s="18">
        <f t="shared" ref="M12:M13" si="4">ROUND((SQRT(((SUMSQ(C12-L12))+(SUMSQ(D12-L12))+(SUMSQ(E12-L12)))/2)),2)</f>
        <v>706.46</v>
      </c>
      <c r="N12" s="19">
        <f t="shared" ref="N12:N13" si="5">(M12/L12)</f>
        <v>5.535743810233517E-2</v>
      </c>
      <c r="O12" s="65" t="s">
        <v>26</v>
      </c>
      <c r="P12" s="6">
        <v>340</v>
      </c>
    </row>
    <row r="13" spans="1:17" ht="15.75" customHeight="1" x14ac:dyDescent="0.2">
      <c r="A13" s="61">
        <v>2</v>
      </c>
      <c r="B13" s="62" t="s">
        <v>28</v>
      </c>
      <c r="C13" s="16">
        <v>10837</v>
      </c>
      <c r="D13" s="16">
        <v>12075</v>
      </c>
      <c r="E13" s="16">
        <v>13000</v>
      </c>
      <c r="F13" s="16">
        <f t="shared" si="0"/>
        <v>35912</v>
      </c>
      <c r="G13" s="63" t="s">
        <v>14</v>
      </c>
      <c r="H13" s="63">
        <v>15</v>
      </c>
      <c r="I13" s="64">
        <v>3</v>
      </c>
      <c r="J13" s="16">
        <f t="shared" si="1"/>
        <v>10837</v>
      </c>
      <c r="K13" s="17">
        <f t="shared" si="2"/>
        <v>162555</v>
      </c>
      <c r="L13" s="16">
        <f t="shared" si="3"/>
        <v>11970.67</v>
      </c>
      <c r="M13" s="18">
        <f t="shared" si="4"/>
        <v>1085.27</v>
      </c>
      <c r="N13" s="19">
        <f t="shared" si="5"/>
        <v>9.0660756666084683E-2</v>
      </c>
      <c r="O13" s="65" t="s">
        <v>26</v>
      </c>
      <c r="P13" s="6">
        <v>340</v>
      </c>
    </row>
    <row r="14" spans="1:17" ht="15" customHeight="1" x14ac:dyDescent="0.2">
      <c r="A14" s="38" t="s">
        <v>16</v>
      </c>
      <c r="B14" s="39"/>
      <c r="C14" s="39"/>
      <c r="D14" s="39"/>
      <c r="E14" s="39"/>
      <c r="F14" s="39"/>
      <c r="G14" s="39"/>
      <c r="H14" s="39"/>
      <c r="I14" s="39"/>
      <c r="J14" s="40"/>
      <c r="K14" s="20">
        <f>SUM(K12:K13)</f>
        <v>342555</v>
      </c>
      <c r="L14" s="16"/>
      <c r="M14" s="18"/>
      <c r="N14" s="66"/>
      <c r="O14" s="67"/>
      <c r="P14" s="68"/>
    </row>
    <row r="15" spans="1:17" s="4" customFormat="1" ht="16.5" customHeight="1" x14ac:dyDescent="0.2">
      <c r="A15" s="34" t="s">
        <v>31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14"/>
      <c r="O15" s="69"/>
      <c r="P15" s="70"/>
      <c r="Q15" s="8"/>
    </row>
    <row r="16" spans="1:17" s="4" customFormat="1" ht="4.5" customHeight="1" x14ac:dyDescent="0.2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47"/>
      <c r="O16" s="71"/>
      <c r="P16" s="47"/>
      <c r="Q16" s="8"/>
    </row>
    <row r="17" spans="1:17" s="4" customFormat="1" x14ac:dyDescent="0.2">
      <c r="A17" s="37"/>
      <c r="B17" s="37"/>
      <c r="C17" s="37"/>
      <c r="D17" s="37"/>
      <c r="E17" s="37"/>
      <c r="F17" s="37"/>
      <c r="G17" s="37"/>
      <c r="H17" s="37"/>
      <c r="I17" s="37"/>
      <c r="J17" s="24"/>
      <c r="K17" s="25"/>
      <c r="L17" s="24"/>
      <c r="M17" s="25"/>
      <c r="N17" s="72"/>
      <c r="O17" s="73"/>
      <c r="P17" s="47"/>
      <c r="Q17" s="8"/>
    </row>
    <row r="18" spans="1:17" ht="9" customHeight="1" x14ac:dyDescent="0.2">
      <c r="A18" s="3"/>
      <c r="B18" s="21"/>
      <c r="C18" s="21"/>
      <c r="D18" s="21"/>
      <c r="E18" s="21"/>
      <c r="F18" s="22"/>
      <c r="K18" s="4"/>
      <c r="M18" s="7"/>
      <c r="N18" s="7"/>
    </row>
    <row r="19" spans="1:17" s="4" customFormat="1" ht="40.5" customHeight="1" x14ac:dyDescent="0.2">
      <c r="A19" s="23" t="s">
        <v>15</v>
      </c>
      <c r="B19" s="23"/>
      <c r="C19" s="33" t="s">
        <v>21</v>
      </c>
      <c r="D19" s="31"/>
      <c r="E19" s="31"/>
      <c r="F19" s="31" t="s">
        <v>9</v>
      </c>
      <c r="G19" s="31"/>
      <c r="H19" s="31"/>
      <c r="I19" s="31"/>
      <c r="J19" s="13"/>
      <c r="K19" s="1"/>
      <c r="L19" s="5" t="s">
        <v>25</v>
      </c>
      <c r="O19" s="12"/>
      <c r="Q19" s="8"/>
    </row>
    <row r="20" spans="1:17" s="4" customFormat="1" ht="20.25" customHeight="1" x14ac:dyDescent="0.2">
      <c r="A20" s="29"/>
      <c r="B20" s="29"/>
      <c r="C20" s="30"/>
      <c r="D20" s="30"/>
      <c r="E20" s="30"/>
      <c r="F20" s="31" t="s">
        <v>9</v>
      </c>
      <c r="G20" s="31"/>
      <c r="H20" s="31"/>
      <c r="I20" s="31"/>
      <c r="J20" s="13"/>
      <c r="K20" s="15"/>
      <c r="L20" s="5"/>
      <c r="O20" s="11"/>
      <c r="Q20" s="8"/>
    </row>
    <row r="21" spans="1:17" x14ac:dyDescent="0.2">
      <c r="K21" s="15"/>
    </row>
  </sheetData>
  <mergeCells count="26">
    <mergeCell ref="A20:B20"/>
    <mergeCell ref="C20:E20"/>
    <mergeCell ref="F20:I20"/>
    <mergeCell ref="K9:K10"/>
    <mergeCell ref="C19:E19"/>
    <mergeCell ref="F19:I19"/>
    <mergeCell ref="G9:G10"/>
    <mergeCell ref="A15:M15"/>
    <mergeCell ref="J9:J10"/>
    <mergeCell ref="A17:I17"/>
    <mergeCell ref="A14:J14"/>
    <mergeCell ref="O9:O10"/>
    <mergeCell ref="P9:P10"/>
    <mergeCell ref="A3:O3"/>
    <mergeCell ref="A1:O1"/>
    <mergeCell ref="A4:O4"/>
    <mergeCell ref="B5:O5"/>
    <mergeCell ref="B7:O7"/>
    <mergeCell ref="B8:O8"/>
    <mergeCell ref="A9:A10"/>
    <mergeCell ref="B9:B10"/>
    <mergeCell ref="C9:F9"/>
    <mergeCell ref="H9:H10"/>
    <mergeCell ref="I9:I10"/>
    <mergeCell ref="L9:N9"/>
    <mergeCell ref="A2:O2"/>
  </mergeCells>
  <pageMargins left="0.25" right="0.25" top="0.75" bottom="0.75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Варламова Дарина Сергеевна</cp:lastModifiedBy>
  <cp:lastPrinted>2026-06-18T16:35:50Z</cp:lastPrinted>
  <dcterms:created xsi:type="dcterms:W3CDTF">2016-05-13T09:47:52Z</dcterms:created>
  <dcterms:modified xsi:type="dcterms:W3CDTF">2026-06-29T09:43:35Z</dcterms:modified>
</cp:coreProperties>
</file>