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filterPrivacy="1" defaultThemeVersion="124226"/>
  <xr:revisionPtr revIDLastSave="0" documentId="13_ncr:1_{2427E17D-E015-2E4F-8885-FC5E7925FF50}" xr6:coauthVersionLast="47" xr6:coauthVersionMax="47" xr10:uidLastSave="{00000000-0000-0000-0000-000000000000}"/>
  <bookViews>
    <workbookView xWindow="0" yWindow="600" windowWidth="28800" windowHeight="16100" xr2:uid="{00000000-000D-0000-FFFF-FFFF00000000}"/>
  </bookViews>
  <sheets>
    <sheet name="Лист3" sheetId="3" r:id="rId1"/>
  </sheets>
  <definedNames>
    <definedName name="_xlnm.Print_Area" localSheetId="0">Лист3!$A$1:$N$20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3" l="1"/>
  <c r="N10" i="3"/>
  <c r="N9" i="3"/>
  <c r="J10" i="3" l="1"/>
  <c r="K10" i="3" s="1"/>
  <c r="I10" i="3"/>
  <c r="J9" i="3"/>
  <c r="K9" i="3" s="1"/>
  <c r="I9" i="3"/>
</calcChain>
</file>

<file path=xl/sharedStrings.xml><?xml version="1.0" encoding="utf-8"?>
<sst xmlns="http://schemas.openxmlformats.org/spreadsheetml/2006/main" count="33" uniqueCount="32">
  <si>
    <t>Расчет начальной (максимальной) цены контракта</t>
  </si>
  <si>
    <t>(указывается предмет контракта )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</si>
  <si>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</si>
  <si>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</si>
  <si>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</si>
  <si>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</si>
  <si>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</si>
  <si>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</si>
  <si>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</si>
  <si>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</si>
  <si>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</si>
  <si>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шт.</t>
  </si>
  <si>
    <t>Итого (тыс.руб.)</t>
  </si>
  <si>
    <t xml:space="preserve">Дата подготовки обоснования НМЦК:          </t>
  </si>
  <si>
    <t>(расшифровка подписи)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</si>
  <si>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</si>
  <si>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</si>
  <si>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</si>
  <si>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>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Маркова,                  ИНН 7804138474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</si>
  <si>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</si>
  <si>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</si>
  <si>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 xml:space="preserve">Контрактный управляющий </t>
  </si>
  <si>
    <t xml:space="preserve">Компьютер персональный настольный (моноблок) тип 13 </t>
  </si>
  <si>
    <t>26.20.15.140</t>
  </si>
  <si>
    <t>Многофункциональное устройство (МФУ) тип 8</t>
  </si>
  <si>
    <t>26.20.18.120</t>
  </si>
  <si>
    <t>КТРУ</t>
  </si>
  <si>
    <t>26.20.18.000-00000069</t>
  </si>
  <si>
    <t xml:space="preserve">26.20.15.000-00000038 </t>
  </si>
  <si>
    <t>№ по Приложению №2 к ППр СПб №489</t>
  </si>
  <si>
    <t>на поставку моноблоков и МФУ</t>
  </si>
  <si>
    <t>Начальная (максимальная) цена контракта (начальная цена единицы товара, работы, услуги) определена и
обоснована в соответствии с требованиями:
- статьи 22 Федерального закона от 05.04.2013 N 44-ФЗ "О контрактной системе в сфере закупок товаров, работ,
услуг для обеспечения государственных и муниципальных нужд";
- подп. в) п. 7 Постановление Правительства РФ от 23.12.2024 N 1875 "О мерах по предоставлению
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
№ 1875);
- методических рекомендаций по применению методов определения начальной (максимальной) цены
контракта, цены контракта, заключаемого с единственным поставщиком (подрядчиком, исполнителем), утвержденных
приказом Министерства экономического развития Российской Федерации от 02.10.2013 № 567, посредством
применения следующего метода или нескольких следующих методов:
1) метод сопоставимых рыночных цен (анализ рынка)
Во исполнение подп. «в» пункта 7 Постановления № 1875, с учетом информационного письма Минфина России
от 31.01.2025 N 24-01-06/8697 "О применении положений постановления Правительства Российской Федерации от 23
декабря 2024 г. N 1875 "О мерах по предоставлению национального режима при осуществлении закупок товаров, работ,
услуг для обеспечения государственных и муниципальных нужд, закупок товаров, работ, услуг отдельными видами
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
_(0)_ субъект(-а, -ов)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направлено
_(0)_ запрос(-ов);
б) на официальном сайте единой информационной системы в реестре контрактов, заключенных заказчиками,
установлено (найдена информация) и направлено _(1) №0372200155526000002 от 02.07.2026 запросов поставщикам, которые осуществляют
поставку происходящих из государств - членов Евразийского экономического союза товаров, идентичных товарам,
планируемым к закупке (при их отсутствии - однородных товаров) (исх. от _____ № ____; … … …; исх. от _____ №
____; … … …; исх. от _____ № ____; … … …).
Заказчиком от субъектов деятельности в сфере промышленности, информация о которых включена в
государственную информационную систему промышленности, и от поставщиков, которые осуществляют поставку
происходящих из государств - членов Евразийского экономического союза товаров, идентичных товарам, планируемым
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
третьим подпункта "в" пункта 7 Постановления N 1875, заказчик применяет метод сопоставимых рыночных цен
(анализа рынка) в соответствии с положениями статьи 22 Закона N 44-ФЗ без учета такой информации и использует
иную предусмотренную частью 5 статьи 22 Закона N 44-ФЗ информацию о ценах.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</si>
</sst>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0"/>
      <color rgb="FF1A1A1A"/>
      <name val="Arial"/>
      <family val="2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5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2" fontId="5" fillId="0" borderId="0" xfId="0" applyNumberFormat="1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2" fontId="4" fillId="2" borderId="6" xfId="0" applyNumberFormat="1" applyFont="1" applyFill="1" applyBorder="1" applyAlignment="1">
      <alignment horizontal="center" vertical="center" wrapText="1" shrinkToFit="1"/>
    </xf>
    <xf numFmtId="2" fontId="5" fillId="2" borderId="0" xfId="0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2" fontId="6" fillId="2" borderId="0" xfId="0" applyNumberFormat="1" applyFont="1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/>
    <xf numFmtId="0" fontId="3" fillId="2" borderId="6" xfId="0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 vertical="center" wrapText="1"/>
    </xf>
    <xf numFmtId="2" fontId="6" fillId="2" borderId="6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2" fontId="4" fillId="2" borderId="6" xfId="0" applyNumberFormat="1" applyFont="1" applyFill="1" applyBorder="1"/>
    <xf numFmtId="2" fontId="2" fillId="2" borderId="6" xfId="0" applyNumberFormat="1" applyFont="1" applyFill="1" applyBorder="1" applyAlignment="1">
      <alignment horizontal="center" vertical="center" wrapText="1"/>
    </xf>
    <xf numFmtId="9" fontId="2" fillId="2" borderId="6" xfId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</cellXfs>
  <cellStyles count="4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0"/>
  <sheetViews>
    <sheetView tabSelected="1" view="pageBreakPreview" topLeftCell="A5" zoomScale="130" zoomScaleNormal="100" zoomScaleSheetLayoutView="130" workbookViewId="0">
      <selection activeCell="H9" sqref="H9"/>
    </sheetView>
  </sheetViews>
  <sheetFormatPr baseColWidth="10" defaultColWidth="9.1640625" defaultRowHeight="14" x14ac:dyDescent="0.15"/>
  <cols>
    <col min="1" max="1" width="8.83203125" style="6" customWidth="1"/>
    <col min="2" max="2" width="28.5" style="6" customWidth="1"/>
    <col min="3" max="3" width="12.83203125" style="6" customWidth="1"/>
    <col min="4" max="4" width="19.83203125" style="6" customWidth="1"/>
    <col min="5" max="5" width="9.1640625" style="6"/>
    <col min="6" max="8" width="9.1640625" style="7" customWidth="1"/>
    <col min="9" max="11" width="9.1640625" style="8" customWidth="1"/>
    <col min="12" max="12" width="9.1640625" style="8"/>
    <col min="13" max="13" width="13.5" style="6" customWidth="1"/>
    <col min="14" max="14" width="27.33203125" style="17" customWidth="1"/>
    <col min="15" max="15" width="17.83203125" style="12" customWidth="1"/>
    <col min="16" max="19" width="10.5" style="6" bestFit="1" customWidth="1"/>
    <col min="20" max="20" width="11.33203125" style="6" customWidth="1"/>
    <col min="21" max="16384" width="9.1640625" style="6"/>
  </cols>
  <sheetData>
    <row r="1" spans="1:20" s="12" customFormat="1" ht="15.75" customHeight="1" x14ac:dyDescent="0.1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20" s="12" customFormat="1" x14ac:dyDescent="0.15">
      <c r="A2" s="39" t="s">
        <v>30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R2" s="36"/>
    </row>
    <row r="3" spans="1:20" s="12" customFormat="1" x14ac:dyDescent="0.1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R3" s="36"/>
    </row>
    <row r="4" spans="1:20" s="12" customFormat="1" ht="32.25" customHeight="1" x14ac:dyDescent="0.15">
      <c r="A4" s="41" t="s">
        <v>18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20" s="12" customFormat="1" ht="212" customHeight="1" x14ac:dyDescent="0.15">
      <c r="A5" s="42" t="s">
        <v>31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20" s="12" customFormat="1" x14ac:dyDescent="0.15">
      <c r="A6" s="43" t="s">
        <v>2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5"/>
      <c r="M6" s="26">
        <v>1</v>
      </c>
      <c r="N6" s="27"/>
    </row>
    <row r="7" spans="1:20" ht="163.5" customHeight="1" x14ac:dyDescent="0.15">
      <c r="A7" s="1" t="s">
        <v>3</v>
      </c>
      <c r="B7" s="2" t="s">
        <v>4</v>
      </c>
      <c r="C7" s="3" t="s">
        <v>20</v>
      </c>
      <c r="D7" s="3" t="s">
        <v>26</v>
      </c>
      <c r="E7" s="3" t="s">
        <v>5</v>
      </c>
      <c r="F7" s="3" t="s">
        <v>15</v>
      </c>
      <c r="G7" s="3" t="s">
        <v>16</v>
      </c>
      <c r="H7" s="3" t="s">
        <v>17</v>
      </c>
      <c r="I7" s="3" t="s">
        <v>6</v>
      </c>
      <c r="J7" s="4" t="s">
        <v>7</v>
      </c>
      <c r="K7" s="5" t="s">
        <v>8</v>
      </c>
      <c r="L7" s="3" t="s">
        <v>9</v>
      </c>
      <c r="M7" s="3" t="s">
        <v>29</v>
      </c>
      <c r="N7" s="16" t="s">
        <v>10</v>
      </c>
    </row>
    <row r="8" spans="1:20" x14ac:dyDescent="0.15">
      <c r="A8" s="11">
        <v>1</v>
      </c>
      <c r="B8" s="11">
        <v>2</v>
      </c>
      <c r="C8" s="11">
        <v>7</v>
      </c>
      <c r="D8" s="11"/>
      <c r="E8" s="11">
        <v>8</v>
      </c>
      <c r="F8" s="11">
        <v>9</v>
      </c>
      <c r="G8" s="11">
        <v>10</v>
      </c>
      <c r="H8" s="11">
        <v>11</v>
      </c>
      <c r="I8" s="11">
        <v>12</v>
      </c>
      <c r="J8" s="11">
        <v>13</v>
      </c>
      <c r="K8" s="11">
        <v>14</v>
      </c>
      <c r="L8" s="11">
        <v>15</v>
      </c>
      <c r="M8" s="11">
        <v>16</v>
      </c>
      <c r="N8" s="11">
        <v>17</v>
      </c>
      <c r="P8" s="12"/>
      <c r="Q8" s="12"/>
      <c r="R8" s="10"/>
      <c r="S8" s="12"/>
      <c r="T8" s="12"/>
    </row>
    <row r="9" spans="1:20" ht="39.75" customHeight="1" x14ac:dyDescent="0.15">
      <c r="A9" s="14">
        <v>1</v>
      </c>
      <c r="B9" s="14" t="s">
        <v>22</v>
      </c>
      <c r="C9" s="14" t="s">
        <v>23</v>
      </c>
      <c r="D9" s="14" t="s">
        <v>28</v>
      </c>
      <c r="E9" s="14" t="s">
        <v>11</v>
      </c>
      <c r="F9" s="32">
        <v>104000</v>
      </c>
      <c r="G9" s="32"/>
      <c r="H9" s="32">
        <v>104562</v>
      </c>
      <c r="I9" s="28">
        <f>SUM(F9:H9)/3</f>
        <v>69520.67</v>
      </c>
      <c r="J9" s="28">
        <f>STDEV(F9:H9)</f>
        <v>397.39</v>
      </c>
      <c r="K9" s="33">
        <f>J9/I9</f>
        <v>0.01</v>
      </c>
      <c r="L9" s="34">
        <v>2</v>
      </c>
      <c r="M9" s="30">
        <v>105014.32</v>
      </c>
      <c r="N9" s="29">
        <f>L9*F9</f>
        <v>208000</v>
      </c>
      <c r="T9" s="13"/>
    </row>
    <row r="10" spans="1:20" ht="86.25" customHeight="1" x14ac:dyDescent="0.15">
      <c r="A10" s="14">
        <v>2</v>
      </c>
      <c r="B10" s="14" t="s">
        <v>24</v>
      </c>
      <c r="C10" s="35" t="s">
        <v>25</v>
      </c>
      <c r="D10" s="35" t="s">
        <v>27</v>
      </c>
      <c r="E10" s="14" t="s">
        <v>11</v>
      </c>
      <c r="F10" s="32">
        <v>55000</v>
      </c>
      <c r="G10" s="32">
        <v>56024</v>
      </c>
      <c r="H10" s="32">
        <v>55298</v>
      </c>
      <c r="I10" s="28">
        <f>SUM(F10:H10)/3</f>
        <v>55440.67</v>
      </c>
      <c r="J10" s="28">
        <f>STDEV(F10:H10)</f>
        <v>526.70000000000005</v>
      </c>
      <c r="K10" s="33">
        <f>J10/I10</f>
        <v>0.01</v>
      </c>
      <c r="L10" s="34">
        <v>1</v>
      </c>
      <c r="M10" s="30">
        <v>72439.86</v>
      </c>
      <c r="N10" s="29">
        <f>L10*F10</f>
        <v>55000</v>
      </c>
      <c r="T10" s="13"/>
    </row>
    <row r="11" spans="1:20" x14ac:dyDescent="0.15">
      <c r="A11" s="51" t="s">
        <v>12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31">
        <f>SUM(N9:N10)</f>
        <v>263000</v>
      </c>
    </row>
    <row r="12" spans="1:20" ht="15" customHeight="1" x14ac:dyDescent="0.15">
      <c r="A12" s="46" t="s">
        <v>19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18"/>
    </row>
    <row r="13" spans="1:20" x14ac:dyDescent="0.1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18"/>
    </row>
    <row r="14" spans="1:20" x14ac:dyDescent="0.1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18"/>
    </row>
    <row r="15" spans="1:20" ht="12.75" customHeight="1" x14ac:dyDescent="0.1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18"/>
    </row>
    <row r="16" spans="1:20" hidden="1" x14ac:dyDescent="0.1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18"/>
    </row>
    <row r="17" spans="1:15" hidden="1" x14ac:dyDescent="0.1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18"/>
    </row>
    <row r="18" spans="1:15" ht="15.75" customHeight="1" x14ac:dyDescent="0.15">
      <c r="A18" s="49" t="s">
        <v>13</v>
      </c>
      <c r="B18" s="49"/>
      <c r="C18" s="19"/>
      <c r="D18" s="19"/>
      <c r="E18" s="19"/>
      <c r="F18" s="20"/>
      <c r="G18" s="20"/>
      <c r="H18" s="20"/>
      <c r="I18" s="21"/>
      <c r="J18" s="21"/>
      <c r="K18" s="21"/>
      <c r="L18" s="21"/>
      <c r="M18" s="22"/>
      <c r="N18" s="23"/>
      <c r="O18" s="18"/>
    </row>
    <row r="19" spans="1:15" ht="15.75" customHeight="1" x14ac:dyDescent="0.15">
      <c r="A19" s="50" t="s">
        <v>21</v>
      </c>
      <c r="B19" s="50"/>
      <c r="C19" s="10"/>
      <c r="D19" s="10"/>
      <c r="E19" s="10"/>
      <c r="F19" s="24"/>
      <c r="G19" s="24"/>
      <c r="H19" s="15"/>
      <c r="I19" s="25"/>
      <c r="J19" s="25"/>
      <c r="K19" s="21"/>
      <c r="L19" s="21"/>
      <c r="M19" s="22"/>
      <c r="N19" s="23"/>
      <c r="O19" s="18"/>
    </row>
    <row r="20" spans="1:15" x14ac:dyDescent="0.15">
      <c r="A20" s="22"/>
      <c r="B20" s="21"/>
      <c r="C20" s="18"/>
      <c r="D20" s="18"/>
      <c r="E20" s="18"/>
      <c r="F20" s="9"/>
      <c r="G20" s="9"/>
      <c r="H20" s="37" t="s">
        <v>14</v>
      </c>
      <c r="I20" s="37"/>
      <c r="J20" s="37"/>
      <c r="K20" s="21"/>
      <c r="L20" s="21"/>
      <c r="M20" s="22"/>
      <c r="N20" s="23"/>
      <c r="O20" s="18"/>
    </row>
  </sheetData>
  <mergeCells count="12">
    <mergeCell ref="R2:R3"/>
    <mergeCell ref="H20:J20"/>
    <mergeCell ref="A1:N1"/>
    <mergeCell ref="A2:N2"/>
    <mergeCell ref="A3:N3"/>
    <mergeCell ref="A4:N4"/>
    <mergeCell ref="A5:N5"/>
    <mergeCell ref="A6:L6"/>
    <mergeCell ref="A12:N17"/>
    <mergeCell ref="A18:B18"/>
    <mergeCell ref="A19:B19"/>
    <mergeCell ref="A11:M11"/>
  </mergeCells>
  <pageMargins left="0.25" right="0.25" top="0.75" bottom="0.75" header="0.3" footer="0.3"/>
  <pageSetup paperSize="9" scale="70" fitToHeight="0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2026-07-03T09:02:33Z</dcterms:modified>
</cp:coreProperties>
</file>