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O:\Отдел закупок\Госзакупки\2026\346\ЭМ Бумага для терминала оплаты\"/>
    </mc:Choice>
  </mc:AlternateContent>
  <bookViews>
    <workbookView xWindow="-120" yWindow="-120" windowWidth="29040" windowHeight="15840"/>
  </bookViews>
  <sheets>
    <sheet name="Обосн.НМЦК от 100т.р.(к сл.зап)" sheetId="4" r:id="rId1"/>
  </sheets>
  <definedNames>
    <definedName name="_xlnm.Print_Area" localSheetId="0">'Обосн.НМЦК от 100т.р.(к сл.зап)'!$A$1:$P$22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14" i="4" l="1"/>
  <c r="M14" i="4" l="1"/>
  <c r="L14" i="4"/>
  <c r="K14" i="4"/>
  <c r="G14" i="4"/>
  <c r="N15" i="4" l="1"/>
</calcChain>
</file>

<file path=xl/sharedStrings.xml><?xml version="1.0" encoding="utf-8"?>
<sst xmlns="http://schemas.openxmlformats.org/spreadsheetml/2006/main" count="36" uniqueCount="36">
  <si>
    <t>№ п/п</t>
  </si>
  <si>
    <t>Наименование товара (работы, услуги)</t>
  </si>
  <si>
    <t>Номер источника ценовой информации  (ИЦИ №i) и цена единицы товара, работы, услуги, представленная i-тым ИЦИ (Цi), руб.</t>
  </si>
  <si>
    <t>n - кол-во значений, используемых в расчете (кол-во ответов ИЦИ)</t>
  </si>
  <si>
    <t>Определение однородности совокупности значений выявленных цен</t>
  </si>
  <si>
    <t>&lt;ц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</si>
  <si>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</si>
  <si>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8"/>
        <rFont val="Times New Roman"/>
        <family val="1"/>
        <charset val="204"/>
      </rPr>
      <t>(не должен превышать 33%)</t>
    </r>
  </si>
  <si>
    <t xml:space="preserve"> СОСТАВИЛ </t>
  </si>
  <si>
    <t xml:space="preserve">v - кол-во (объем) закупаемого товара (работы, услуги) </t>
  </si>
  <si>
    <t>Ед. изм. товара (работы, услуги) по ОКЕИ</t>
  </si>
  <si>
    <t xml:space="preserve">КОСГУ </t>
  </si>
  <si>
    <t>Начальная (максимальная) цена контракта:</t>
  </si>
  <si>
    <t>Расчет и обоснование начальной (максимальной) цены контракта</t>
  </si>
  <si>
    <t>Начальная (максимальная) цена контракта НМЦК рассчитана Заказчиком по формуле, определенной п. 3.21 Методических рекомендаций, где:</t>
  </si>
  <si>
    <t>Определение и обоснование НМЦК методом сопоставимых рыночных цен (анализа рынка) с осуществлением сбора и анализа общедоступной ценовой информации</t>
  </si>
  <si>
    <t xml:space="preserve"> - НМЦК, определяемая методом сопоставимых рыночных цен (анализа рынка);
v - количество (объем) закупаемого товара (работы, услуги);
n - количество значений, используемых в расчете;
i - номер источника ценовой информации;
 - цена единицы товара, работы, услуги, представленная в источнике с номером i, скорректированная с учетом коэффициентов (индексов), применяемых для пересчета цен товаров, работ, услуг с учетом различий в характеристиках товаров, коммерческих и (или) финансовых условий поставок товаров, выполнения работ, оказания услуг, определяемых в соответствии с пунктом 3.17 Методических рекомендаций.</t>
  </si>
  <si>
    <t>ПРОВЕРИЛ</t>
  </si>
  <si>
    <t>Специалист по закупкам</t>
  </si>
  <si>
    <t>Руководитель контрактной службы</t>
  </si>
  <si>
    <t>ОКПД2 / КТРУ / ККН</t>
  </si>
  <si>
    <t>РУЛОН</t>
  </si>
  <si>
    <t>Бумага для аппаратов и приборов, кроме факса</t>
  </si>
  <si>
    <t>17.12.14.160 / 17.12.14.160-00000007 / 17.12.14.160-018</t>
  </si>
  <si>
    <t xml:space="preserve">в соответствии с описанием объекта закупки на поставку бумаги для аппаратов и приборов, кроме факса (чековая лента для терминала оплаты) </t>
  </si>
  <si>
    <t>для нужд Санкт-Петербургского государственного бюджетного учреждения здравоохранения «Стоматологическая поликлиника №9» в 2026 году</t>
  </si>
  <si>
    <r>
      <rPr>
        <b/>
        <sz val="9"/>
        <rFont val="Times New Roman"/>
        <family val="1"/>
        <charset val="204"/>
      </rPr>
      <t>ПРИЛОЖЕНИЕ № 2</t>
    </r>
    <r>
      <rPr>
        <sz val="9"/>
        <rFont val="Times New Roman"/>
        <family val="1"/>
        <charset val="204"/>
      </rPr>
      <t xml:space="preserve">
к извещению о проведении электронного магазина </t>
    </r>
  </si>
  <si>
    <r>
      <t>Начальная (максимальная) цена контракта определена в соответствии с требованиями</t>
    </r>
    <r>
      <rPr>
        <sz val="10"/>
        <color rgb="FFFF0000"/>
        <rFont val="Times New Roman"/>
        <family val="1"/>
        <charset val="204"/>
      </rPr>
      <t xml:space="preserve"> </t>
    </r>
    <r>
      <rPr>
        <sz val="10"/>
        <color theme="1"/>
        <rFont val="Times New Roman"/>
        <family val="1"/>
        <charset val="204"/>
      </rPr>
      <t>статьи 22 Закона о контрактной системе и в соответствии с Методическими рекомендациями по применению методов определения начальной (максимальной) цены контракта, цены контракта, заключаемого с единственными Поставщиком (подрядчиком, исполнителем), утвержденными приказом Минэкономразвития России от 02.10.2013 № 567 (далее – Методические рекомендации). 
Начальная (максимальная) цена контракта определена и обоснована заказчиком посредством применения метода сопоставимых рыночных цен (анализа рынка).
Валюта, используемая для определения и обоснования начальной (максимальной) цены контракта, (начальной цены единицы товара, работы, услуги), цены заявки на участие в электронном аукционе, для оплаты поставленного товара - рубль Российской Федерации.</t>
    </r>
  </si>
  <si>
    <t>ИЦИ 2</t>
  </si>
  <si>
    <t>ИЦИ 3</t>
  </si>
  <si>
    <t>ИЦИ 1
ЦЗ 972227 от 17.06.2026  (РНЗ в ГИСП 207641)</t>
  </si>
  <si>
    <r>
      <rPr>
        <b/>
        <sz val="10"/>
        <color theme="1"/>
        <rFont val="Times New Roman"/>
        <family val="1"/>
        <charset val="204"/>
      </rPr>
      <t>Начальная (максимальная) цена контракта  составляет 10 416 рублей 00 копеек (Десять тысяч четыреста шестнадцать рублей 00 копеек).</t>
    </r>
    <r>
      <rPr>
        <sz val="10"/>
        <color theme="1"/>
        <rFont val="Times New Roman"/>
        <family val="1"/>
        <charset val="204"/>
      </rPr>
      <t xml:space="preserve">
Начальная (максимальная) цена контракта включает в себя стоимость товара, а также все расходы на страхование, уплату налогов, пошлины, сборы и другие обязательные платежи, которые Поставщик должен выплатить в связи с выполнением обязательств по Контракту в соответствии с законодательством Российской Федерации.</t>
    </r>
  </si>
  <si>
    <t>Предельная цена в соотв. с Расп. КГЗ 100-р (по Приложению №2 к ППр СПб №489)</t>
  </si>
  <si>
    <t>/ Лоренц К.В.</t>
  </si>
  <si>
    <t>/ Ханьшева И.И.</t>
  </si>
  <si>
    <r>
      <t xml:space="preserve">В целях получения ценовой информации в отношении предполагаемого к поставке товара для определения НМЦК и в соответствии с п. 3.7.1 Методических рекомендаций, а также в целях требований п."в" ч.7 Постановления Правительства от 23.12.2024 г. №1875 «О мерах по предоставлению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лиц» (делее- ПП1875):
1) Размещен запрос цен в единой информационной системе от 18.06.2026 № 0372200155326000025. Ценовые предложения не поступили. </t>
    </r>
    <r>
      <rPr>
        <u/>
        <sz val="10"/>
        <rFont val="Times New Roman"/>
        <family val="1"/>
        <charset val="204"/>
      </rPr>
      <t>Ценовых предложений не получено.</t>
    </r>
    <r>
      <rPr>
        <sz val="10"/>
        <rFont val="Times New Roman"/>
        <family val="1"/>
        <charset val="204"/>
      </rPr>
      <t xml:space="preserve">
2) Во исполнение п. "в" ч.7  ПП1875 с помощью Сервиса импортозамещения Государственной информационной системы промышленности (ГИСП) был размещен Ценовой запрос 972227 от 17.06.2026 </t>
    </r>
    <r>
      <rPr>
        <b/>
        <sz val="10"/>
        <rFont val="Times New Roman"/>
        <family val="1"/>
        <charset val="204"/>
      </rPr>
      <t xml:space="preserve"> (Реестровый номер заявки в ГИСП 207641). </t>
    </r>
    <r>
      <rPr>
        <sz val="10"/>
        <rFont val="Times New Roman"/>
        <family val="1"/>
        <charset val="204"/>
      </rPr>
      <t xml:space="preserve"> </t>
    </r>
    <r>
      <rPr>
        <u/>
        <sz val="10"/>
        <rFont val="Times New Roman"/>
        <family val="1"/>
        <charset val="204"/>
      </rPr>
      <t>Получено 1 (одно) ценовое предложение через сервис ЭТП ГПБ.</t>
    </r>
    <r>
      <rPr>
        <sz val="10"/>
        <rFont val="Times New Roman"/>
        <family val="1"/>
        <charset val="204"/>
      </rPr>
      <t xml:space="preserve">
3) Осуществлен поиск общедоступной ценовой информации, в том числе в реестре контрактов, которые исполнены и по которым не взыскивались неустойки (штрафы, пени) в связи с неисполнением или ненадлежащим исполнением обязательств, предусмотренных этими контрактами. </t>
    </r>
    <r>
      <rPr>
        <u/>
        <sz val="10"/>
        <rFont val="Times New Roman"/>
        <family val="1"/>
        <charset val="204"/>
      </rPr>
      <t>Выявленны 2 (два) предложения</t>
    </r>
    <r>
      <rPr>
        <sz val="10"/>
        <rFont val="Times New Roman"/>
        <family val="1"/>
        <charset val="204"/>
      </rPr>
      <t xml:space="preserve"> в интернет-магазинах, удовлетворяющие потребности Заказчика. 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4) Данный товар включен в ведомственный перечень, утвержденный ПП СПб 15.06.2016 № 489 «Об утверждении Правил определения требований к закупаемым государственными органами Санкт-Петербурга, органом управления территориальным государственным внебюджетным фондом и подведомственными им казенными учреждениями, бюджетными учреждениями и государственными унитарными предприятиями отдельным видам товаров, работ, услуг (в том числе предельных цен товаров, работ, услуг)» под № 288, и имеет предельную цену, которая утверждена Распоряжением КГЗ СПб от 31.05.2018 N 100-р "Об утверждении значений потребительских свойств (в том числе характеристик качества) и иных характеристик (в том числе предельных цен) отдельных видов товаров, работ, услуг". 
Для расчета начальной (максимальной) цены контракта использованы </t>
    </r>
    <r>
      <rPr>
        <b/>
        <u/>
        <sz val="10"/>
        <rFont val="Times New Roman"/>
        <family val="1"/>
        <charset val="204"/>
      </rPr>
      <t>3 (три) цены</t>
    </r>
    <r>
      <rPr>
        <sz val="10"/>
        <rFont val="Times New Roman"/>
        <family val="1"/>
        <charset val="204"/>
      </rPr>
      <t>, полученные в результате проведения мониторинга (анализа) рынка.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</si>
</sst>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3" formatCode="_-* #,##0.00\ _₽_-;\-* #,##0.00\ _₽_-;_-* &quot;-&quot;??\ _₽_-;_-@_-"/>
    <numFmt numFmtId="164" formatCode="_-* #,##0.00_-;\-* #,##0.00_-;_-* &quot;-&quot;??_-;_-@_-"/>
    <numFmt numFmtId="165" formatCode="_-* #,##0.00_р_._-;\-* #,##0.00_р_._-;_-* &quot;-&quot;??_р_._-;_-@_-"/>
    <numFmt numFmtId="166" formatCode="_-* #,##0.000000000000000_-;\-* #,##0.000000000000000_-;_-* &quot;-&quot;??_-;_-@_-"/>
    <numFmt numFmtId="167" formatCode="_-* #,##0.00000000000000000000000000_-;\-* #,##0.00000000000000000000000000_-;_-* &quot;-&quot;??_-;_-@_-"/>
    <numFmt numFmtId="168" formatCode="_-* #,##0_-;\-* #,##0_-;_-* &quot;-&quot;??_-;_-@_-"/>
    <numFmt numFmtId="169" formatCode="0.000000000000000"/>
  </numFmts>
  <fonts count="27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2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i/>
      <sz val="10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b/>
      <sz val="8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b/>
      <u/>
      <sz val="10"/>
      <name val="Times New Roman"/>
      <family val="1"/>
      <charset val="204"/>
    </font>
    <font>
      <u/>
      <sz val="1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i/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9">
    <xf numFmtId="0" fontId="0" fillId="0" borderId="0"/>
    <xf numFmtId="0" fontId="1" fillId="0" borderId="0"/>
    <xf numFmtId="165" fontId="1" fillId="0" borderId="0" applyFont="0" applyFill="0" applyBorder="0" applyAlignment="0" applyProtection="0"/>
    <xf numFmtId="0" fontId="3" fillId="0" borderId="0"/>
    <xf numFmtId="165" fontId="2" fillId="0" borderId="0" applyFill="0" applyBorder="0" applyAlignment="0" applyProtection="0"/>
    <xf numFmtId="0" fontId="2" fillId="0" borderId="0"/>
    <xf numFmtId="0" fontId="6" fillId="0" borderId="0"/>
    <xf numFmtId="43" fontId="6" fillId="0" borderId="0" applyFont="0" applyFill="0" applyBorder="0" applyAlignment="0" applyProtection="0"/>
    <xf numFmtId="164" fontId="15" fillId="0" borderId="0" applyFont="0" applyFill="0" applyBorder="0" applyAlignment="0" applyProtection="0"/>
  </cellStyleXfs>
  <cellXfs count="74">
    <xf numFmtId="0" fontId="0" fillId="0" borderId="0" xfId="0"/>
    <xf numFmtId="0" fontId="4" fillId="0" borderId="0" xfId="6" applyFont="1"/>
    <xf numFmtId="0" fontId="8" fillId="0" borderId="0" xfId="6" applyFont="1"/>
    <xf numFmtId="0" fontId="16" fillId="0" borderId="4" xfId="6" applyFont="1" applyFill="1" applyBorder="1" applyAlignment="1">
      <alignment horizontal="center" vertical="center" wrapText="1"/>
    </xf>
    <xf numFmtId="0" fontId="16" fillId="0" borderId="1" xfId="6" applyFont="1" applyFill="1" applyBorder="1" applyAlignment="1">
      <alignment horizontal="center" vertical="center" wrapText="1"/>
    </xf>
    <xf numFmtId="0" fontId="4" fillId="0" borderId="0" xfId="6" applyFont="1" applyFill="1"/>
    <xf numFmtId="0" fontId="11" fillId="0" borderId="1" xfId="6" applyFont="1" applyFill="1" applyBorder="1" applyAlignment="1">
      <alignment horizontal="center" vertical="top" wrapText="1"/>
    </xf>
    <xf numFmtId="0" fontId="4" fillId="0" borderId="1" xfId="6" applyFont="1" applyFill="1" applyBorder="1"/>
    <xf numFmtId="0" fontId="10" fillId="0" borderId="4" xfId="6" applyFont="1" applyFill="1" applyBorder="1" applyAlignment="1">
      <alignment horizontal="center" vertical="center" wrapText="1"/>
    </xf>
    <xf numFmtId="4" fontId="10" fillId="0" borderId="1" xfId="6" applyNumberFormat="1" applyFont="1" applyFill="1" applyBorder="1" applyAlignment="1">
      <alignment horizontal="center" vertical="center" wrapText="1"/>
    </xf>
    <xf numFmtId="4" fontId="17" fillId="0" borderId="1" xfId="6" applyNumberFormat="1" applyFont="1" applyFill="1" applyBorder="1" applyAlignment="1">
      <alignment horizontal="center" vertical="center" wrapText="1"/>
    </xf>
    <xf numFmtId="2" fontId="10" fillId="0" borderId="5" xfId="6" applyNumberFormat="1" applyFont="1" applyFill="1" applyBorder="1" applyAlignment="1">
      <alignment horizontal="center" vertical="center" wrapText="1"/>
    </xf>
    <xf numFmtId="2" fontId="10" fillId="0" borderId="1" xfId="6" applyNumberFormat="1" applyFont="1" applyFill="1" applyBorder="1" applyAlignment="1">
      <alignment horizontal="center" vertical="center" wrapText="1"/>
    </xf>
    <xf numFmtId="164" fontId="10" fillId="0" borderId="1" xfId="8" applyNumberFormat="1" applyFont="1" applyFill="1" applyBorder="1" applyAlignment="1">
      <alignment horizontal="center" vertical="center" wrapText="1"/>
    </xf>
    <xf numFmtId="0" fontId="4" fillId="0" borderId="1" xfId="6" applyFont="1" applyFill="1" applyBorder="1" applyAlignment="1">
      <alignment horizontal="center" vertical="center"/>
    </xf>
    <xf numFmtId="14" fontId="5" fillId="0" borderId="0" xfId="6" applyNumberFormat="1" applyFont="1" applyAlignment="1">
      <alignment horizontal="left"/>
    </xf>
    <xf numFmtId="0" fontId="5" fillId="0" borderId="0" xfId="6" applyFont="1" applyFill="1" applyAlignment="1"/>
    <xf numFmtId="164" fontId="4" fillId="0" borderId="0" xfId="8" applyFont="1"/>
    <xf numFmtId="0" fontId="4" fillId="0" borderId="0" xfId="6" applyFont="1" applyFill="1" applyAlignment="1">
      <alignment horizontal="left" wrapText="1"/>
    </xf>
    <xf numFmtId="166" fontId="4" fillId="0" borderId="0" xfId="8" applyNumberFormat="1" applyFont="1" applyFill="1" applyAlignment="1"/>
    <xf numFmtId="167" fontId="4" fillId="0" borderId="0" xfId="8" applyNumberFormat="1" applyFont="1" applyFill="1" applyAlignment="1"/>
    <xf numFmtId="0" fontId="4" fillId="0" borderId="0" xfId="6" applyFont="1" applyFill="1" applyAlignment="1">
      <alignment horizontal="left" wrapText="1"/>
    </xf>
    <xf numFmtId="168" fontId="4" fillId="0" borderId="0" xfId="8" applyNumberFormat="1" applyFont="1" applyFill="1" applyAlignment="1"/>
    <xf numFmtId="0" fontId="4" fillId="0" borderId="0" xfId="6" applyFont="1" applyFill="1" applyAlignment="1">
      <alignment horizontal="left" wrapText="1"/>
    </xf>
    <xf numFmtId="0" fontId="11" fillId="0" borderId="1" xfId="6" applyFont="1" applyFill="1" applyBorder="1" applyAlignment="1">
      <alignment vertical="center" wrapText="1"/>
    </xf>
    <xf numFmtId="0" fontId="18" fillId="0" borderId="0" xfId="6" applyFont="1" applyFill="1" applyAlignment="1">
      <alignment wrapText="1"/>
    </xf>
    <xf numFmtId="0" fontId="18" fillId="0" borderId="0" xfId="6" applyFont="1" applyFill="1" applyAlignment="1"/>
    <xf numFmtId="0" fontId="4" fillId="0" borderId="1" xfId="6" applyFont="1" applyBorder="1"/>
    <xf numFmtId="0" fontId="5" fillId="0" borderId="0" xfId="6" applyFont="1" applyFill="1" applyAlignment="1">
      <alignment horizontal="right"/>
    </xf>
    <xf numFmtId="43" fontId="11" fillId="0" borderId="1" xfId="7" applyFont="1" applyFill="1" applyBorder="1" applyAlignment="1">
      <alignment horizontal="center" vertical="center" wrapText="1"/>
    </xf>
    <xf numFmtId="0" fontId="4" fillId="0" borderId="0" xfId="6" applyFont="1" applyFill="1" applyAlignment="1">
      <alignment horizontal="left" wrapText="1"/>
    </xf>
    <xf numFmtId="0" fontId="16" fillId="0" borderId="1" xfId="6" applyFont="1" applyFill="1" applyBorder="1" applyAlignment="1">
      <alignment horizontal="center" vertical="center" wrapText="1"/>
    </xf>
    <xf numFmtId="0" fontId="20" fillId="0" borderId="1" xfId="6" applyFont="1" applyFill="1" applyBorder="1" applyAlignment="1">
      <alignment horizontal="center" vertical="center" wrapText="1"/>
    </xf>
    <xf numFmtId="4" fontId="19" fillId="0" borderId="1" xfId="6" applyNumberFormat="1" applyFont="1" applyFill="1" applyBorder="1" applyAlignment="1" applyProtection="1">
      <alignment horizontal="center" vertical="center" wrapText="1"/>
      <protection locked="0"/>
    </xf>
    <xf numFmtId="0" fontId="4" fillId="0" borderId="6" xfId="6" applyFont="1" applyFill="1" applyBorder="1" applyAlignment="1"/>
    <xf numFmtId="0" fontId="4" fillId="0" borderId="6" xfId="6" applyFont="1" applyBorder="1"/>
    <xf numFmtId="0" fontId="16" fillId="0" borderId="1" xfId="6" applyFont="1" applyFill="1" applyBorder="1" applyAlignment="1">
      <alignment horizontal="center" vertical="center" wrapText="1"/>
    </xf>
    <xf numFmtId="0" fontId="4" fillId="0" borderId="0" xfId="6" applyFont="1" applyFill="1" applyAlignment="1">
      <alignment horizontal="left"/>
    </xf>
    <xf numFmtId="4" fontId="4" fillId="0" borderId="0" xfId="6" applyNumberFormat="1" applyFont="1" applyFill="1" applyBorder="1" applyAlignment="1" applyProtection="1">
      <alignment horizontal="center" vertical="center" wrapText="1"/>
      <protection locked="0"/>
    </xf>
    <xf numFmtId="0" fontId="4" fillId="0" borderId="0" xfId="6" applyFont="1" applyBorder="1"/>
    <xf numFmtId="9" fontId="19" fillId="0" borderId="1" xfId="6" applyNumberFormat="1" applyFont="1" applyFill="1" applyBorder="1" applyAlignment="1">
      <alignment horizontal="center" vertical="center" wrapText="1"/>
    </xf>
    <xf numFmtId="0" fontId="4" fillId="0" borderId="0" xfId="6" applyFont="1" applyFill="1" applyBorder="1" applyAlignment="1">
      <alignment horizontal="left" wrapText="1"/>
    </xf>
    <xf numFmtId="169" fontId="4" fillId="0" borderId="0" xfId="6" applyNumberFormat="1" applyFont="1" applyFill="1" applyBorder="1" applyAlignment="1"/>
    <xf numFmtId="169" fontId="4" fillId="0" borderId="0" xfId="6" applyNumberFormat="1" applyFont="1" applyBorder="1" applyAlignment="1"/>
    <xf numFmtId="0" fontId="4" fillId="0" borderId="0" xfId="6" applyFont="1" applyFill="1" applyAlignment="1"/>
    <xf numFmtId="0" fontId="4" fillId="0" borderId="4" xfId="6" applyFont="1" applyFill="1" applyBorder="1" applyAlignment="1">
      <alignment horizontal="left" vertical="center" wrapText="1"/>
    </xf>
    <xf numFmtId="0" fontId="13" fillId="0" borderId="1" xfId="6" applyFont="1" applyFill="1" applyBorder="1" applyAlignment="1">
      <alignment horizontal="center" vertical="center" wrapText="1"/>
    </xf>
    <xf numFmtId="4" fontId="26" fillId="0" borderId="1" xfId="6" applyNumberFormat="1" applyFont="1" applyFill="1" applyBorder="1" applyAlignment="1" applyProtection="1">
      <alignment horizontal="center" vertical="center" wrapText="1"/>
      <protection locked="0"/>
    </xf>
    <xf numFmtId="0" fontId="4" fillId="0" borderId="0" xfId="6" applyFont="1" applyFill="1" applyAlignment="1">
      <alignment horizontal="left" wrapText="1"/>
    </xf>
    <xf numFmtId="0" fontId="22" fillId="0" borderId="0" xfId="6" applyFont="1" applyFill="1" applyAlignment="1">
      <alignment horizontal="right" wrapText="1"/>
    </xf>
    <xf numFmtId="0" fontId="12" fillId="0" borderId="3" xfId="6" applyFont="1" applyFill="1" applyBorder="1" applyAlignment="1">
      <alignment horizontal="center" vertical="center" wrapText="1"/>
    </xf>
    <xf numFmtId="0" fontId="12" fillId="0" borderId="2" xfId="6" applyFont="1" applyFill="1" applyBorder="1" applyAlignment="1">
      <alignment horizontal="center" vertical="center" wrapText="1"/>
    </xf>
    <xf numFmtId="0" fontId="5" fillId="0" borderId="3" xfId="6" applyFont="1" applyFill="1" applyBorder="1" applyAlignment="1">
      <alignment horizontal="center" vertical="center" wrapText="1"/>
    </xf>
    <xf numFmtId="0" fontId="5" fillId="0" borderId="2" xfId="6" applyFont="1" applyFill="1" applyBorder="1" applyAlignment="1">
      <alignment horizontal="center" vertical="center" wrapText="1"/>
    </xf>
    <xf numFmtId="0" fontId="4" fillId="0" borderId="6" xfId="6" applyFont="1" applyFill="1" applyBorder="1" applyAlignment="1">
      <alignment horizontal="center" vertical="center" wrapText="1"/>
    </xf>
    <xf numFmtId="0" fontId="19" fillId="0" borderId="0" xfId="6" applyFont="1" applyFill="1" applyAlignment="1">
      <alignment horizontal="justify" vertical="center" wrapText="1"/>
    </xf>
    <xf numFmtId="0" fontId="4" fillId="0" borderId="0" xfId="6" applyFont="1" applyFill="1" applyAlignment="1">
      <alignment horizontal="justify" vertical="center" wrapText="1"/>
    </xf>
    <xf numFmtId="0" fontId="0" fillId="0" borderId="0" xfId="0" applyFill="1" applyAlignment="1">
      <alignment horizontal="justify" vertical="center"/>
    </xf>
    <xf numFmtId="0" fontId="7" fillId="0" borderId="0" xfId="6" applyFont="1" applyFill="1" applyAlignment="1">
      <alignment horizontal="center" vertical="center" wrapText="1"/>
    </xf>
    <xf numFmtId="0" fontId="0" fillId="0" borderId="0" xfId="0" applyFill="1" applyAlignment="1"/>
    <xf numFmtId="0" fontId="9" fillId="0" borderId="0" xfId="6" applyFont="1" applyFill="1" applyAlignment="1">
      <alignment horizontal="center" vertical="center" wrapText="1"/>
    </xf>
    <xf numFmtId="0" fontId="0" fillId="0" borderId="0" xfId="0" applyFill="1" applyAlignment="1">
      <alignment horizontal="center"/>
    </xf>
    <xf numFmtId="0" fontId="4" fillId="0" borderId="0" xfId="6" applyFont="1" applyFill="1" applyAlignment="1">
      <alignment horizontal="left" vertical="center" wrapText="1"/>
    </xf>
    <xf numFmtId="0" fontId="4" fillId="0" borderId="0" xfId="6" applyFont="1" applyFill="1" applyBorder="1" applyAlignment="1">
      <alignment horizontal="justify" vertical="center" wrapText="1"/>
    </xf>
    <xf numFmtId="0" fontId="0" fillId="0" borderId="0" xfId="0" applyFill="1" applyBorder="1" applyAlignment="1">
      <alignment horizontal="justify" vertical="center"/>
    </xf>
    <xf numFmtId="0" fontId="11" fillId="0" borderId="1" xfId="6" applyFont="1" applyFill="1" applyBorder="1" applyAlignment="1">
      <alignment horizontal="right" vertical="center" wrapText="1"/>
    </xf>
    <xf numFmtId="0" fontId="11" fillId="0" borderId="3" xfId="6" applyFont="1" applyFill="1" applyBorder="1" applyAlignment="1">
      <alignment horizontal="center" vertical="center" wrapText="1"/>
    </xf>
    <xf numFmtId="0" fontId="11" fillId="0" borderId="2" xfId="6" applyFont="1" applyFill="1" applyBorder="1" applyAlignment="1">
      <alignment horizontal="center" vertical="center" wrapText="1"/>
    </xf>
    <xf numFmtId="0" fontId="11" fillId="0" borderId="7" xfId="6" applyFont="1" applyFill="1" applyBorder="1" applyAlignment="1">
      <alignment horizontal="center" vertical="center" wrapText="1"/>
    </xf>
    <xf numFmtId="0" fontId="11" fillId="0" borderId="9" xfId="6" applyFont="1" applyFill="1" applyBorder="1" applyAlignment="1">
      <alignment horizontal="center" vertical="center" wrapText="1"/>
    </xf>
    <xf numFmtId="0" fontId="11" fillId="0" borderId="8" xfId="6" applyFont="1" applyFill="1" applyBorder="1" applyAlignment="1">
      <alignment horizontal="center" vertical="center" wrapText="1"/>
    </xf>
    <xf numFmtId="0" fontId="10" fillId="0" borderId="3" xfId="6" applyFont="1" applyFill="1" applyBorder="1" applyAlignment="1">
      <alignment horizontal="center" vertical="center" wrapText="1"/>
    </xf>
    <xf numFmtId="0" fontId="10" fillId="0" borderId="2" xfId="6" applyFont="1" applyFill="1" applyBorder="1" applyAlignment="1">
      <alignment horizontal="center" vertical="center" wrapText="1"/>
    </xf>
    <xf numFmtId="0" fontId="11" fillId="0" borderId="1" xfId="6" applyFont="1" applyFill="1" applyBorder="1" applyAlignment="1">
      <alignment horizontal="center" vertical="center" wrapText="1"/>
    </xf>
  </cellXfs>
  <cellStyles count="9">
    <cellStyle name="Обычный" xfId="0" builtinId="0"/>
    <cellStyle name="Обычный 2" xfId="3"/>
    <cellStyle name="Обычный 3" xfId="1"/>
    <cellStyle name="Обычный 4" xfId="5"/>
    <cellStyle name="Обычный 5" xfId="6"/>
    <cellStyle name="Финансовый" xfId="8" builtinId="3"/>
    <cellStyle name="Финансовый 2" xfId="4"/>
    <cellStyle name="Финансовый 3" xfId="2"/>
    <cellStyle name="Финансовый 4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56695</xdr:colOff>
      <xdr:row>11</xdr:row>
      <xdr:rowOff>0</xdr:rowOff>
    </xdr:from>
    <xdr:to>
      <xdr:col>13</xdr:col>
      <xdr:colOff>592283</xdr:colOff>
      <xdr:row>11</xdr:row>
      <xdr:rowOff>0</xdr:rowOff>
    </xdr:to>
    <xdr:pic>
      <xdr:nvPicPr>
        <xdr:cNvPr id="2" name="Рисунок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11210470" y="5619750"/>
          <a:ext cx="535588" cy="2952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11</xdr:col>
      <xdr:colOff>38100</xdr:colOff>
      <xdr:row>11</xdr:row>
      <xdr:rowOff>495300</xdr:rowOff>
    </xdr:from>
    <xdr:to>
      <xdr:col>11</xdr:col>
      <xdr:colOff>895350</xdr:colOff>
      <xdr:row>11</xdr:row>
      <xdr:rowOff>923925</xdr:rowOff>
    </xdr:to>
    <xdr:pic>
      <xdr:nvPicPr>
        <xdr:cNvPr id="3" name="Picture 2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00800" y="5972175"/>
          <a:ext cx="85725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12</xdr:col>
      <xdr:colOff>133350</xdr:colOff>
      <xdr:row>11</xdr:row>
      <xdr:rowOff>752475</xdr:rowOff>
    </xdr:from>
    <xdr:to>
      <xdr:col>12</xdr:col>
      <xdr:colOff>790575</xdr:colOff>
      <xdr:row>11</xdr:row>
      <xdr:rowOff>990600</xdr:rowOff>
    </xdr:to>
    <xdr:pic>
      <xdr:nvPicPr>
        <xdr:cNvPr id="4" name="Picture 19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925175" y="6543675"/>
          <a:ext cx="6572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95250</xdr:colOff>
      <xdr:row>11</xdr:row>
      <xdr:rowOff>0</xdr:rowOff>
    </xdr:from>
    <xdr:to>
      <xdr:col>6</xdr:col>
      <xdr:colOff>609600</xdr:colOff>
      <xdr:row>11</xdr:row>
      <xdr:rowOff>466725</xdr:rowOff>
    </xdr:to>
    <xdr:pic>
      <xdr:nvPicPr>
        <xdr:cNvPr id="5" name="Рисунок 1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5600700" y="6267450"/>
          <a:ext cx="514350" cy="466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123825</xdr:colOff>
      <xdr:row>14</xdr:row>
      <xdr:rowOff>28575</xdr:rowOff>
    </xdr:from>
    <xdr:to>
      <xdr:col>12</xdr:col>
      <xdr:colOff>647700</xdr:colOff>
      <xdr:row>14</xdr:row>
      <xdr:rowOff>216433</xdr:rowOff>
    </xdr:to>
    <xdr:pic>
      <xdr:nvPicPr>
        <xdr:cNvPr id="9" name="Рисунок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t="24546"/>
        <a:stretch/>
      </xdr:blipFill>
      <xdr:spPr>
        <a:xfrm>
          <a:off x="9467850" y="7334250"/>
          <a:ext cx="523875" cy="187858"/>
        </a:xfrm>
        <a:prstGeom prst="rect">
          <a:avLst/>
        </a:prstGeom>
      </xdr:spPr>
    </xdr:pic>
    <xdr:clientData/>
  </xdr:twoCellAnchor>
  <xdr:twoCellAnchor editAs="oneCell">
    <xdr:from>
      <xdr:col>13</xdr:col>
      <xdr:colOff>38100</xdr:colOff>
      <xdr:row>11</xdr:row>
      <xdr:rowOff>238125</xdr:rowOff>
    </xdr:from>
    <xdr:to>
      <xdr:col>13</xdr:col>
      <xdr:colOff>704850</xdr:colOff>
      <xdr:row>11</xdr:row>
      <xdr:rowOff>504825</xdr:rowOff>
    </xdr:to>
    <xdr:pic>
      <xdr:nvPicPr>
        <xdr:cNvPr id="8" name="Рисунок 7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9944100" y="6943725"/>
          <a:ext cx="666750" cy="266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31"/>
  <sheetViews>
    <sheetView tabSelected="1" view="pageBreakPreview" zoomScaleNormal="100" zoomScaleSheetLayoutView="100" workbookViewId="0">
      <selection activeCell="I24" sqref="I24"/>
    </sheetView>
  </sheetViews>
  <sheetFormatPr defaultColWidth="7.5703125" defaultRowHeight="12.75" x14ac:dyDescent="0.2"/>
  <cols>
    <col min="1" max="1" width="3.5703125" style="1" bestFit="1" customWidth="1"/>
    <col min="2" max="2" width="18.85546875" style="1" bestFit="1" customWidth="1"/>
    <col min="3" max="5" width="13.28515625" style="1" customWidth="1"/>
    <col min="6" max="6" width="14.42578125" style="1" customWidth="1"/>
    <col min="7" max="7" width="9.7109375" style="1" customWidth="1"/>
    <col min="8" max="8" width="8.140625" style="1" customWidth="1"/>
    <col min="9" max="9" width="8.42578125" style="1" customWidth="1"/>
    <col min="10" max="10" width="9.7109375" style="1" customWidth="1"/>
    <col min="11" max="11" width="9.140625" style="1" customWidth="1"/>
    <col min="12" max="12" width="12.85546875" style="1" customWidth="1"/>
    <col min="13" max="13" width="13.85546875" style="1" customWidth="1"/>
    <col min="14" max="14" width="11.140625" style="1" customWidth="1"/>
    <col min="15" max="15" width="13.85546875" style="1" customWidth="1"/>
    <col min="16" max="16" width="7.5703125" style="1" bestFit="1" customWidth="1"/>
    <col min="17" max="17" width="11.140625" style="1" bestFit="1" customWidth="1"/>
    <col min="18" max="16384" width="7.5703125" style="1"/>
  </cols>
  <sheetData>
    <row r="1" spans="1:17" ht="25.5" customHeight="1" x14ac:dyDescent="0.2">
      <c r="A1" s="25"/>
      <c r="B1" s="26"/>
      <c r="C1" s="26"/>
      <c r="D1" s="26"/>
      <c r="E1" s="26"/>
      <c r="F1" s="26"/>
      <c r="G1" s="26"/>
      <c r="H1" s="26"/>
      <c r="I1" s="26"/>
      <c r="J1" s="26"/>
      <c r="K1" s="49" t="s">
        <v>26</v>
      </c>
      <c r="L1" s="49"/>
      <c r="M1" s="49"/>
      <c r="N1" s="49"/>
      <c r="O1" s="49"/>
      <c r="P1" s="49"/>
    </row>
    <row r="2" spans="1:17" s="2" customFormat="1" ht="15" x14ac:dyDescent="0.25">
      <c r="A2" s="58" t="s">
        <v>13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9"/>
    </row>
    <row r="3" spans="1:17" s="2" customFormat="1" ht="15" x14ac:dyDescent="0.25">
      <c r="A3" s="60" t="s">
        <v>24</v>
      </c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1"/>
    </row>
    <row r="4" spans="1:17" s="2" customFormat="1" ht="15" x14ac:dyDescent="0.25">
      <c r="A4" s="60" t="s">
        <v>25</v>
      </c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</row>
    <row r="5" spans="1:17" s="2" customFormat="1" ht="15" x14ac:dyDescent="0.25">
      <c r="A5" s="60" t="s">
        <v>15</v>
      </c>
      <c r="B5" s="60"/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0"/>
      <c r="P5" s="59"/>
    </row>
    <row r="6" spans="1:17" ht="77.25" customHeight="1" x14ac:dyDescent="0.2">
      <c r="A6" s="56" t="s">
        <v>27</v>
      </c>
      <c r="B6" s="57"/>
      <c r="C6" s="57"/>
      <c r="D6" s="57"/>
      <c r="E6" s="57"/>
      <c r="F6" s="57"/>
      <c r="G6" s="57"/>
      <c r="H6" s="57"/>
      <c r="I6" s="57"/>
      <c r="J6" s="57"/>
      <c r="K6" s="57"/>
      <c r="L6" s="57"/>
      <c r="M6" s="57"/>
      <c r="N6" s="57"/>
      <c r="O6" s="57"/>
      <c r="P6" s="57"/>
    </row>
    <row r="7" spans="1:17" ht="166.5" customHeight="1" x14ac:dyDescent="0.2">
      <c r="A7" s="55" t="s">
        <v>35</v>
      </c>
      <c r="B7" s="55"/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 s="55"/>
      <c r="O7" s="55"/>
      <c r="P7" s="55"/>
    </row>
    <row r="8" spans="1:17" x14ac:dyDescent="0.2">
      <c r="A8" s="62" t="s">
        <v>14</v>
      </c>
      <c r="B8" s="62"/>
      <c r="C8" s="62"/>
      <c r="D8" s="62"/>
      <c r="E8" s="62"/>
      <c r="F8" s="62"/>
      <c r="G8" s="62"/>
      <c r="H8" s="62"/>
      <c r="I8" s="62"/>
      <c r="J8" s="62"/>
      <c r="K8" s="62"/>
      <c r="L8" s="62"/>
      <c r="M8" s="62"/>
      <c r="N8" s="62"/>
      <c r="O8" s="62"/>
      <c r="P8" s="62"/>
    </row>
    <row r="9" spans="1:17" ht="79.5" customHeight="1" x14ac:dyDescent="0.2">
      <c r="A9" s="63" t="s">
        <v>16</v>
      </c>
      <c r="B9" s="64"/>
      <c r="C9" s="64"/>
      <c r="D9" s="64"/>
      <c r="E9" s="64"/>
      <c r="F9" s="64"/>
      <c r="G9" s="64"/>
      <c r="H9" s="64"/>
      <c r="I9" s="64"/>
      <c r="J9" s="64"/>
      <c r="K9" s="64"/>
      <c r="L9" s="64"/>
      <c r="M9" s="64"/>
      <c r="N9" s="64"/>
      <c r="O9" s="64"/>
      <c r="P9" s="64"/>
    </row>
    <row r="10" spans="1:17" x14ac:dyDescent="0.2">
      <c r="A10" s="54"/>
      <c r="B10" s="54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54"/>
    </row>
    <row r="11" spans="1:17" ht="39" customHeight="1" x14ac:dyDescent="0.2">
      <c r="A11" s="66" t="s">
        <v>0</v>
      </c>
      <c r="B11" s="66" t="s">
        <v>1</v>
      </c>
      <c r="C11" s="73" t="s">
        <v>2</v>
      </c>
      <c r="D11" s="73"/>
      <c r="E11" s="73"/>
      <c r="F11" s="71" t="s">
        <v>32</v>
      </c>
      <c r="G11" s="66"/>
      <c r="H11" s="66" t="s">
        <v>10</v>
      </c>
      <c r="I11" s="66" t="s">
        <v>9</v>
      </c>
      <c r="J11" s="66" t="s">
        <v>3</v>
      </c>
      <c r="K11" s="68" t="s">
        <v>4</v>
      </c>
      <c r="L11" s="69"/>
      <c r="M11" s="70"/>
      <c r="N11" s="50"/>
      <c r="O11" s="52" t="s">
        <v>20</v>
      </c>
      <c r="P11" s="52" t="s">
        <v>11</v>
      </c>
    </row>
    <row r="12" spans="1:17" ht="90" customHeight="1" x14ac:dyDescent="0.2">
      <c r="A12" s="67"/>
      <c r="B12" s="67"/>
      <c r="C12" s="46" t="s">
        <v>30</v>
      </c>
      <c r="D12" s="46" t="s">
        <v>28</v>
      </c>
      <c r="E12" s="46" t="s">
        <v>29</v>
      </c>
      <c r="F12" s="72"/>
      <c r="G12" s="67"/>
      <c r="H12" s="67"/>
      <c r="I12" s="67"/>
      <c r="J12" s="67"/>
      <c r="K12" s="6" t="s">
        <v>5</v>
      </c>
      <c r="L12" s="6" t="s">
        <v>6</v>
      </c>
      <c r="M12" s="6" t="s">
        <v>7</v>
      </c>
      <c r="N12" s="51"/>
      <c r="O12" s="53"/>
      <c r="P12" s="53"/>
    </row>
    <row r="13" spans="1:17" x14ac:dyDescent="0.2">
      <c r="A13" s="4">
        <v>1</v>
      </c>
      <c r="B13" s="3">
        <v>2</v>
      </c>
      <c r="C13" s="32">
        <v>3</v>
      </c>
      <c r="D13" s="32">
        <v>4</v>
      </c>
      <c r="E13" s="4">
        <v>5</v>
      </c>
      <c r="F13" s="3">
        <v>6</v>
      </c>
      <c r="G13" s="4">
        <v>7</v>
      </c>
      <c r="H13" s="4">
        <v>8</v>
      </c>
      <c r="I13" s="3">
        <v>9</v>
      </c>
      <c r="J13" s="4">
        <v>10</v>
      </c>
      <c r="K13" s="4">
        <v>11</v>
      </c>
      <c r="L13" s="3">
        <v>12</v>
      </c>
      <c r="M13" s="4">
        <v>13</v>
      </c>
      <c r="N13" s="31">
        <v>14</v>
      </c>
      <c r="O13" s="3">
        <v>15</v>
      </c>
      <c r="P13" s="36">
        <v>16</v>
      </c>
    </row>
    <row r="14" spans="1:17" ht="54.75" customHeight="1" x14ac:dyDescent="0.2">
      <c r="A14" s="8">
        <v>1</v>
      </c>
      <c r="B14" s="45" t="s">
        <v>22</v>
      </c>
      <c r="C14" s="33">
        <v>21.96</v>
      </c>
      <c r="D14" s="33">
        <v>27.6</v>
      </c>
      <c r="E14" s="33">
        <v>28.57</v>
      </c>
      <c r="F14" s="47">
        <v>54.07</v>
      </c>
      <c r="G14" s="9">
        <f>SUM(C14:E14)</f>
        <v>78.13</v>
      </c>
      <c r="H14" s="10" t="s">
        <v>21</v>
      </c>
      <c r="I14" s="9">
        <v>400</v>
      </c>
      <c r="J14" s="11">
        <v>3</v>
      </c>
      <c r="K14" s="9">
        <f>ROUND((AVERAGE(C14:E14)),2)</f>
        <v>26.04</v>
      </c>
      <c r="L14" s="12">
        <f>ROUND(_xlfn.STDEV.S(C14:E14),2)</f>
        <v>3.57</v>
      </c>
      <c r="M14" s="40">
        <f>L14/K14</f>
        <v>0.13709677419354838</v>
      </c>
      <c r="N14" s="13">
        <f>K14*I14</f>
        <v>10416</v>
      </c>
      <c r="O14" s="9" t="s">
        <v>23</v>
      </c>
      <c r="P14" s="14">
        <v>346</v>
      </c>
      <c r="Q14" s="38"/>
    </row>
    <row r="15" spans="1:17" ht="18.75" customHeight="1" x14ac:dyDescent="0.2">
      <c r="A15" s="65" t="s">
        <v>12</v>
      </c>
      <c r="B15" s="65"/>
      <c r="C15" s="65"/>
      <c r="D15" s="65"/>
      <c r="E15" s="65"/>
      <c r="F15" s="65"/>
      <c r="G15" s="65"/>
      <c r="H15" s="65"/>
      <c r="I15" s="65"/>
      <c r="J15" s="65"/>
      <c r="K15" s="65"/>
      <c r="L15" s="65"/>
      <c r="M15" s="24"/>
      <c r="N15" s="29">
        <f>SUM(N14:N14)</f>
        <v>10416</v>
      </c>
      <c r="O15" s="27"/>
      <c r="P15" s="7"/>
      <c r="Q15" s="39"/>
    </row>
    <row r="16" spans="1:17" ht="12.75" customHeight="1" x14ac:dyDescent="0.2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</row>
    <row r="17" spans="1:16" ht="39.75" customHeight="1" x14ac:dyDescent="0.2">
      <c r="A17" s="56" t="s">
        <v>31</v>
      </c>
      <c r="B17" s="56"/>
      <c r="C17" s="56"/>
      <c r="D17" s="56"/>
      <c r="E17" s="56"/>
      <c r="F17" s="56"/>
      <c r="G17" s="56"/>
      <c r="H17" s="56"/>
      <c r="I17" s="56"/>
      <c r="J17" s="56"/>
      <c r="K17" s="56"/>
      <c r="L17" s="56"/>
      <c r="M17" s="56"/>
      <c r="N17" s="56"/>
      <c r="O17" s="56"/>
      <c r="P17" s="56"/>
    </row>
    <row r="18" spans="1:16" x14ac:dyDescent="0.2">
      <c r="A18" s="18"/>
      <c r="B18" s="18"/>
      <c r="C18" s="18"/>
      <c r="D18" s="30"/>
      <c r="E18" s="30"/>
      <c r="F18" s="18"/>
      <c r="G18" s="23"/>
      <c r="H18" s="21"/>
      <c r="I18" s="18"/>
      <c r="J18" s="18"/>
      <c r="K18" s="41"/>
      <c r="L18" s="41"/>
      <c r="M18" s="41"/>
      <c r="N18" s="18"/>
      <c r="O18" s="18"/>
      <c r="P18" s="18"/>
    </row>
    <row r="19" spans="1:16" x14ac:dyDescent="0.2">
      <c r="B19" s="28" t="s">
        <v>8</v>
      </c>
      <c r="C19" s="44" t="s">
        <v>18</v>
      </c>
      <c r="D19" s="44"/>
      <c r="E19" s="44"/>
      <c r="F19" s="35"/>
      <c r="G19" s="35"/>
      <c r="H19" s="16" t="s">
        <v>33</v>
      </c>
      <c r="I19" s="16"/>
      <c r="K19" s="39"/>
      <c r="L19" s="38"/>
      <c r="M19" s="42"/>
      <c r="N19" s="20"/>
      <c r="O19" s="22"/>
      <c r="P19" s="19"/>
    </row>
    <row r="20" spans="1:16" x14ac:dyDescent="0.2">
      <c r="B20" s="28"/>
      <c r="C20" s="37"/>
      <c r="D20" s="37"/>
      <c r="F20" s="39"/>
      <c r="H20" s="16"/>
      <c r="I20" s="16"/>
      <c r="K20" s="39"/>
      <c r="L20" s="38"/>
      <c r="M20" s="42"/>
      <c r="N20" s="20"/>
      <c r="O20" s="22"/>
      <c r="P20" s="19"/>
    </row>
    <row r="21" spans="1:16" ht="28.5" customHeight="1" x14ac:dyDescent="0.2">
      <c r="B21" s="28" t="s">
        <v>17</v>
      </c>
      <c r="C21" s="48" t="s">
        <v>19</v>
      </c>
      <c r="D21" s="48"/>
      <c r="E21" s="48"/>
      <c r="F21" s="34"/>
      <c r="G21" s="35"/>
      <c r="H21" s="16" t="s">
        <v>34</v>
      </c>
      <c r="I21" s="16"/>
      <c r="K21" s="39"/>
      <c r="L21" s="38"/>
      <c r="M21" s="43"/>
      <c r="N21" s="19"/>
      <c r="O21" s="22"/>
      <c r="P21" s="5"/>
    </row>
    <row r="22" spans="1:16" x14ac:dyDescent="0.2">
      <c r="B22" s="15"/>
      <c r="K22" s="39"/>
      <c r="L22" s="39"/>
      <c r="M22" s="39"/>
    </row>
    <row r="31" spans="1:16" x14ac:dyDescent="0.2">
      <c r="C31" s="17"/>
    </row>
  </sheetData>
  <mergeCells count="25">
    <mergeCell ref="J11:J12"/>
    <mergeCell ref="K11:M11"/>
    <mergeCell ref="F11:F12"/>
    <mergeCell ref="C11:E11"/>
    <mergeCell ref="B11:B12"/>
    <mergeCell ref="A11:A12"/>
    <mergeCell ref="G11:G12"/>
    <mergeCell ref="H11:H12"/>
    <mergeCell ref="I11:I12"/>
    <mergeCell ref="C21:E21"/>
    <mergeCell ref="K1:P1"/>
    <mergeCell ref="N11:N12"/>
    <mergeCell ref="O11:O12"/>
    <mergeCell ref="P11:P12"/>
    <mergeCell ref="A10:P10"/>
    <mergeCell ref="A7:P7"/>
    <mergeCell ref="A6:P6"/>
    <mergeCell ref="A2:P2"/>
    <mergeCell ref="A3:P3"/>
    <mergeCell ref="A5:P5"/>
    <mergeCell ref="A8:P8"/>
    <mergeCell ref="A4:P4"/>
    <mergeCell ref="A17:P17"/>
    <mergeCell ref="A9:P9"/>
    <mergeCell ref="A15:L15"/>
  </mergeCells>
  <printOptions horizontalCentered="1" verticalCentered="1"/>
  <pageMargins left="0.43307086614173229" right="0.43307086614173229" top="0.55118110236220474" bottom="0.55118110236220474" header="0" footer="0"/>
  <pageSetup paperSize="9" scale="6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Обосн.НМЦК от 100т.р.(к сл.зап)</vt:lpstr>
      <vt:lpstr>'Обосн.НМЦК от 100т.р.(к сл.зап)'!Область_печати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Дмитрий  Рудь</dc:creator>
  <cp:lastModifiedBy>Лоренц Ксения Владимировна</cp:lastModifiedBy>
  <cp:lastPrinted>2026-06-23T11:18:20Z</cp:lastPrinted>
  <dcterms:created xsi:type="dcterms:W3CDTF">2016-05-13T09:47:52Z</dcterms:created>
  <dcterms:modified xsi:type="dcterms:W3CDTF">2026-07-02T07:22:33Z</dcterms:modified>
</cp:coreProperties>
</file>