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esktop\633\22. Обучение\"/>
    </mc:Choice>
  </mc:AlternateContent>
  <bookViews>
    <workbookView xWindow="0" yWindow="0" windowWidth="14805" windowHeight="7710"/>
  </bookViews>
  <sheets>
    <sheet name="ПО" sheetId="4" r:id="rId1"/>
  </sheets>
  <calcPr calcId="152511" fullPrecision="0"/>
</workbook>
</file>

<file path=xl/calcChain.xml><?xml version="1.0" encoding="utf-8"?>
<calcChain xmlns="http://schemas.openxmlformats.org/spreadsheetml/2006/main">
  <c r="M13" i="4" l="1"/>
  <c r="M15" i="4"/>
  <c r="P15" i="4"/>
  <c r="P13" i="4"/>
  <c r="J13" i="4" l="1"/>
  <c r="K13" i="4"/>
  <c r="O13" i="4"/>
  <c r="L13" i="4" l="1"/>
  <c r="O14" i="4"/>
  <c r="P14" i="4" s="1"/>
  <c r="K14" i="4" l="1"/>
  <c r="J14" i="4"/>
  <c r="M14" i="4" l="1"/>
  <c r="L14" i="4"/>
</calcChain>
</file>

<file path=xl/sharedStrings.xml><?xml version="1.0" encoding="utf-8"?>
<sst xmlns="http://schemas.openxmlformats.org/spreadsheetml/2006/main" count="35" uniqueCount="32">
  <si>
    <t>к контракту № ___ от _______________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</si>
  <si>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</si>
  <si>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</si>
  <si>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</si>
  <si>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</si>
  <si>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</si>
  <si>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</si>
  <si>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</si>
  <si>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</si>
  <si>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</si>
  <si>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</si>
  <si>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</si>
  <si>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</si>
  <si>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</si>
  <si>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Анализ рынка</t>
  </si>
  <si>
    <t>КТРУ/ККН/ ОКПД2</t>
  </si>
  <si>
    <t>Анализа рынка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</si>
  <si>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
</t>
    </r>
  </si>
  <si>
    <t>-</t>
  </si>
  <si>
    <t>Наименьшая цена, руб.</t>
  </si>
  <si>
    <t>Эл. магазин.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</si>
  <si>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</si>
  <si>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</si>
  <si>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</si>
  <si>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Итого:</t>
  </si>
  <si>
    <t xml:space="preserve">Обоснование  НАЧАЛЬНОЙ (МАКСИМАЛЬНОЙ) ЦЕНЫ КОНТРАКТА (НМЦК) 
С ПРИМЕНЕНИЕМ МЕТОДА СОПОСТАВИМЫХ РЫНОЧНЫХ ЦЕН (АНАЛИЗА РЫНКА) </t>
  </si>
  <si>
    <r>
      <rPr>
        <sz val="14"/>
        <color theme="1"/>
        <rFont val="Times New Roman"/>
        <family val="1"/>
        <charset val="204"/>
      </rPr>
      <t xml:space="preserve">Используемый метод определения начальной максимальной цены: сопоставимых рыночных цен (анализа рынка)
</t>
    </r>
    <r>
      <rPr>
        <sz val="10"/>
        <color theme="1"/>
        <rFont val="Times New Roman"/>
        <family val="1"/>
        <charset val="204"/>
      </rPr>
      <t xml:space="preserve">
Валюта, используемая для формирования цены контракта и расчетов с поставщиками (исполнителями, подрядчиками), - Российский рубль.</t>
    </r>
  </si>
  <si>
    <r>
      <rPr>
        <b/>
        <sz val="12"/>
        <color theme="1"/>
        <rFont val="Times New Roman"/>
        <family val="1"/>
        <charset val="204"/>
      </rPr>
      <t xml:space="preserve">Оказание образовательных услуг 
</t>
    </r>
    <r>
      <rPr>
        <sz val="12"/>
        <color theme="1"/>
        <rFont val="Times New Roman"/>
        <family val="1"/>
        <charset val="204"/>
      </rPr>
      <t xml:space="preserve">для нужд ГБОУ СОШ № 633 Калининского района Санкт-Петербурга   </t>
    </r>
  </si>
  <si>
    <t>85.42.19.900</t>
  </si>
  <si>
    <t>чел</t>
  </si>
  <si>
    <t>Обучение по программе дополнительного профессионального образования повышение квалификации: «Общие вопросы охраны труда и функционирования системы управления охраной труда», 16 часов</t>
  </si>
  <si>
    <t>Обучение по программе дополнительного профессионального образования повышение квалификации: «Пожарная безопасность», 72 часа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</si>
</sst>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0.0%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11" fillId="0" borderId="0" xfId="0" applyFont="1"/>
    <xf numFmtId="0" fontId="10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7" xfId="0" applyFont="1" applyBorder="1" applyAlignment="1">
      <alignment vertical="center" wrapText="1"/>
    </xf>
    <xf numFmtId="0" fontId="10" fillId="0" borderId="0" xfId="0" applyFont="1" applyBorder="1"/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Border="1"/>
    <xf numFmtId="0" fontId="5" fillId="0" borderId="0" xfId="0" applyFont="1" applyBorder="1"/>
    <xf numFmtId="0" fontId="10" fillId="0" borderId="0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607060</xdr:colOff>
      <xdr:row>11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371475</xdr:rowOff>
    </xdr:from>
    <xdr:to>
      <xdr:col>10</xdr:col>
      <xdr:colOff>608330</xdr:colOff>
      <xdr:row>11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819150</xdr:rowOff>
    </xdr:from>
    <xdr:to>
      <xdr:col>11</xdr:col>
      <xdr:colOff>19050</xdr:colOff>
      <xdr:row>11</xdr:row>
      <xdr:rowOff>1209675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943225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57150</xdr:colOff>
      <xdr:row>11</xdr:row>
      <xdr:rowOff>866775</xdr:rowOff>
    </xdr:from>
    <xdr:to>
      <xdr:col>11</xdr:col>
      <xdr:colOff>845185</xdr:colOff>
      <xdr:row>11</xdr:row>
      <xdr:rowOff>1139825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990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zoomScale="70" zoomScaleNormal="70" workbookViewId="0">
      <selection activeCell="P15" sqref="P15"/>
    </sheetView>
  </sheetViews>
  <sheetFormatPr defaultRowHeight="15" x14ac:dyDescent="0.25"/>
  <cols>
    <col min="1" max="1" width="3.7109375" customWidth="1"/>
    <col min="2" max="2" width="15.28515625" customWidth="1"/>
    <col min="3" max="3" width="22.5703125" customWidth="1"/>
    <col min="4" max="4" width="5.85546875" customWidth="1"/>
    <col min="5" max="5" width="7" customWidth="1"/>
    <col min="6" max="8" width="10.140625" customWidth="1"/>
    <col min="9" max="9" width="8.5703125" hidden="1" customWidth="1"/>
    <col min="10" max="10" width="14.140625" customWidth="1"/>
    <col min="11" max="11" width="18.140625" customWidth="1"/>
    <col min="12" max="12" width="13.5703125" customWidth="1"/>
    <col min="13" max="13" width="11.28515625" customWidth="1"/>
    <col min="14" max="14" width="13" hidden="1" customWidth="1"/>
    <col min="15" max="15" width="10.85546875" customWidth="1"/>
    <col min="16" max="16" width="10.140625" bestFit="1" customWidth="1"/>
  </cols>
  <sheetData>
    <row r="1" spans="1:16" ht="15.75" x14ac:dyDescent="0.25">
      <c r="H1" s="5"/>
      <c r="I1" s="5"/>
      <c r="J1" s="5"/>
      <c r="K1" s="5"/>
      <c r="L1" s="5"/>
      <c r="M1" s="5"/>
      <c r="N1" s="14" t="s">
        <v>8</v>
      </c>
    </row>
    <row r="2" spans="1:16" ht="15.75" x14ac:dyDescent="0.25">
      <c r="H2" s="5"/>
      <c r="I2" s="5"/>
      <c r="J2" s="5"/>
      <c r="K2" s="5"/>
      <c r="L2" s="5"/>
      <c r="M2" s="5"/>
      <c r="N2" s="14" t="s">
        <v>0</v>
      </c>
    </row>
    <row r="3" spans="1:16" ht="9.75" customHeight="1" x14ac:dyDescent="0.25">
      <c r="A3" s="9"/>
      <c r="B3" s="9"/>
      <c r="C3" s="9"/>
      <c r="D3" s="9"/>
      <c r="E3" s="9"/>
      <c r="F3" s="10"/>
      <c r="G3" s="10"/>
      <c r="H3" s="9"/>
      <c r="I3" s="9"/>
      <c r="J3" s="9"/>
      <c r="K3" s="9"/>
      <c r="L3" s="9"/>
      <c r="M3" s="9"/>
      <c r="N3" s="9"/>
      <c r="O3" s="9"/>
    </row>
    <row r="4" spans="1:16" ht="30" customHeight="1" x14ac:dyDescent="0.25">
      <c r="A4" s="54" t="s">
        <v>25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6" ht="9.75" customHeight="1" x14ac:dyDescent="0.25">
      <c r="A5" s="9"/>
      <c r="B5" s="9"/>
      <c r="C5" s="9"/>
      <c r="D5" s="9"/>
      <c r="E5" s="9"/>
      <c r="F5" s="11"/>
      <c r="G5" s="11"/>
      <c r="H5" s="11"/>
      <c r="I5" s="11"/>
      <c r="J5" s="11"/>
      <c r="K5" s="11"/>
      <c r="L5" s="11"/>
      <c r="M5" s="11"/>
      <c r="N5" s="9"/>
      <c r="O5" s="9"/>
    </row>
    <row r="6" spans="1:16" ht="53.25" customHeight="1" x14ac:dyDescent="0.25">
      <c r="A6" s="63" t="s">
        <v>26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9"/>
    </row>
    <row r="7" spans="1:16" ht="48.75" customHeight="1" x14ac:dyDescent="0.25">
      <c r="A7" s="64" t="s">
        <v>27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9"/>
    </row>
    <row r="8" spans="1:16" ht="9.75" customHeight="1" x14ac:dyDescent="0.25">
      <c r="A8" s="65" t="s">
        <v>1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9"/>
    </row>
    <row r="9" spans="1:16" ht="12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9"/>
    </row>
    <row r="10" spans="1:16" s="41" customFormat="1" ht="15" customHeight="1" x14ac:dyDescent="0.25">
      <c r="A10" s="55" t="s">
        <v>16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  <c r="M10" s="29"/>
      <c r="N10" s="30"/>
      <c r="O10" s="28"/>
    </row>
    <row r="11" spans="1:16" s="41" customFormat="1" ht="15.75" x14ac:dyDescent="0.25">
      <c r="A11" s="31"/>
      <c r="B11" s="31"/>
      <c r="C11" s="31"/>
      <c r="D11" s="31"/>
      <c r="E11" s="31"/>
      <c r="F11" s="58" t="s">
        <v>5</v>
      </c>
      <c r="G11" s="59"/>
      <c r="H11" s="59"/>
      <c r="I11" s="59"/>
      <c r="J11" s="59"/>
      <c r="K11" s="59"/>
      <c r="L11" s="60"/>
      <c r="M11" s="58" t="s">
        <v>9</v>
      </c>
      <c r="N11" s="60"/>
    </row>
    <row r="12" spans="1:16" s="41" customFormat="1" ht="99" customHeight="1" x14ac:dyDescent="0.25">
      <c r="A12" s="13" t="s">
        <v>4</v>
      </c>
      <c r="B12" s="13" t="s">
        <v>15</v>
      </c>
      <c r="C12" s="8" t="s">
        <v>10</v>
      </c>
      <c r="D12" s="8" t="s">
        <v>11</v>
      </c>
      <c r="E12" s="8" t="s">
        <v>12</v>
      </c>
      <c r="F12" s="12" t="s">
        <v>21</v>
      </c>
      <c r="G12" s="12" t="s">
        <v>22</v>
      </c>
      <c r="H12" s="12" t="s">
        <v>23</v>
      </c>
      <c r="I12" s="12" t="s">
        <v>13</v>
      </c>
      <c r="J12" s="12" t="s">
        <v>7</v>
      </c>
      <c r="K12" s="15" t="s">
        <v>3</v>
      </c>
      <c r="L12" s="16" t="s">
        <v>2</v>
      </c>
      <c r="M12" s="12" t="s">
        <v>14</v>
      </c>
      <c r="N12" s="12" t="s">
        <v>17</v>
      </c>
      <c r="O12" s="12" t="s">
        <v>19</v>
      </c>
      <c r="P12" s="12" t="s">
        <v>20</v>
      </c>
    </row>
    <row r="13" spans="1:16" s="41" customFormat="1" ht="155.25" customHeight="1" x14ac:dyDescent="0.25">
      <c r="A13" s="32">
        <v>1</v>
      </c>
      <c r="B13" s="33" t="s">
        <v>28</v>
      </c>
      <c r="C13" s="33" t="s">
        <v>30</v>
      </c>
      <c r="D13" s="33" t="s">
        <v>29</v>
      </c>
      <c r="E13" s="33">
        <v>40</v>
      </c>
      <c r="F13" s="42">
        <v>1500</v>
      </c>
      <c r="G13" s="42">
        <v>1000</v>
      </c>
      <c r="H13" s="42">
        <v>915</v>
      </c>
      <c r="I13" s="34"/>
      <c r="J13" s="35">
        <f>AVERAGE(F13:I13)</f>
        <v>1138.33</v>
      </c>
      <c r="K13" s="35">
        <f t="shared" ref="K13" si="0">STDEV(F13:I13)</f>
        <v>316.08</v>
      </c>
      <c r="L13" s="36">
        <f>K13/J13</f>
        <v>0.27800000000000002</v>
      </c>
      <c r="M13" s="35">
        <f>E13*J13</f>
        <v>45533.2</v>
      </c>
      <c r="N13" s="37" t="s">
        <v>18</v>
      </c>
      <c r="O13" s="34">
        <f>MIN(F13:I13)</f>
        <v>915</v>
      </c>
      <c r="P13" s="35">
        <f>O13*E13</f>
        <v>36600</v>
      </c>
    </row>
    <row r="14" spans="1:16" s="41" customFormat="1" ht="153" customHeight="1" x14ac:dyDescent="0.25">
      <c r="A14" s="32">
        <v>2</v>
      </c>
      <c r="B14" s="33" t="s">
        <v>28</v>
      </c>
      <c r="C14" s="33" t="s">
        <v>31</v>
      </c>
      <c r="D14" s="33" t="s">
        <v>29</v>
      </c>
      <c r="E14" s="33">
        <v>5</v>
      </c>
      <c r="F14" s="42">
        <v>2500</v>
      </c>
      <c r="G14" s="42">
        <v>3000</v>
      </c>
      <c r="H14" s="42">
        <v>3640</v>
      </c>
      <c r="I14" s="34"/>
      <c r="J14" s="35">
        <f t="shared" ref="J14" si="1">AVERAGE(F14:I14)</f>
        <v>3046.67</v>
      </c>
      <c r="K14" s="35">
        <f t="shared" ref="K14" si="2">STDEV(F14:I14)</f>
        <v>571.42999999999995</v>
      </c>
      <c r="L14" s="36">
        <f t="shared" ref="L14" si="3">K14/J14</f>
        <v>0.188</v>
      </c>
      <c r="M14" s="35">
        <f>E14*J14</f>
        <v>15233.35</v>
      </c>
      <c r="N14" s="37" t="s">
        <v>18</v>
      </c>
      <c r="O14" s="34">
        <f>MIN(F14:I14)</f>
        <v>2500</v>
      </c>
      <c r="P14" s="35">
        <f>O14*E14</f>
        <v>12500</v>
      </c>
    </row>
    <row r="15" spans="1:16" s="41" customFormat="1" ht="15.75" x14ac:dyDescent="0.25">
      <c r="A15" s="61" t="s">
        <v>24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38">
        <f>SUM(M13:M14)</f>
        <v>60766.55</v>
      </c>
      <c r="N15" s="43"/>
      <c r="O15" s="44"/>
      <c r="P15" s="38">
        <f>SUM(P13:P14)</f>
        <v>49100</v>
      </c>
    </row>
    <row r="16" spans="1:16" s="41" customFormat="1" ht="30.75" customHeight="1" x14ac:dyDescent="0.25">
      <c r="A16" s="6"/>
      <c r="B16" s="6"/>
      <c r="C16" s="6"/>
      <c r="D16" s="6"/>
      <c r="E16" s="6"/>
      <c r="F16" s="39"/>
      <c r="G16" s="39"/>
      <c r="H16" s="39"/>
      <c r="I16" s="39"/>
      <c r="J16" s="39"/>
      <c r="K16" s="39"/>
      <c r="L16" s="40"/>
      <c r="M16" s="45"/>
      <c r="N16" s="45"/>
    </row>
    <row r="17" spans="1:14" s="46" customForma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s="47" customFormat="1" ht="15.75" x14ac:dyDescent="0.25">
      <c r="A18" s="51" t="s">
        <v>6</v>
      </c>
      <c r="B18" s="51"/>
      <c r="C18" s="51"/>
      <c r="D18" s="23"/>
      <c r="E18" s="52"/>
      <c r="F18" s="53"/>
      <c r="G18" s="21"/>
      <c r="H18" s="21"/>
      <c r="I18" s="2"/>
      <c r="J18" s="2"/>
      <c r="K18" s="2"/>
      <c r="L18" s="2"/>
    </row>
    <row r="19" spans="1:14" s="47" customFormat="1" ht="15.75" x14ac:dyDescent="0.25">
      <c r="D19" s="48"/>
      <c r="E19" s="48"/>
      <c r="F19" s="18"/>
      <c r="G19" s="18"/>
      <c r="H19" s="49"/>
      <c r="I19" s="49"/>
    </row>
    <row r="20" spans="1:14" ht="15.75" customHeight="1" x14ac:dyDescent="0.25">
      <c r="F20" s="19"/>
      <c r="G20" s="19"/>
      <c r="H20" s="4"/>
      <c r="I20" s="4"/>
    </row>
    <row r="21" spans="1:14" s="9" customFormat="1" ht="11.25" customHeight="1" x14ac:dyDescent="0.25">
      <c r="A21" s="51"/>
      <c r="B21" s="51"/>
      <c r="C21" s="51"/>
      <c r="D21" s="51"/>
      <c r="E21" s="51"/>
      <c r="F21" s="2"/>
      <c r="G21" s="25"/>
      <c r="H21" s="21"/>
      <c r="I21" s="25"/>
      <c r="J21" s="25"/>
      <c r="K21"/>
      <c r="L21" s="22"/>
      <c r="M21"/>
      <c r="N21"/>
    </row>
    <row r="22" spans="1:14" x14ac:dyDescent="0.25">
      <c r="A22" s="9"/>
      <c r="B22" s="9"/>
      <c r="C22" s="9"/>
      <c r="D22" s="9"/>
      <c r="E22" s="9"/>
      <c r="F22" s="7"/>
      <c r="G22" s="26"/>
      <c r="H22" s="50"/>
      <c r="I22" s="50"/>
      <c r="J22" s="27"/>
      <c r="K22" s="9"/>
      <c r="L22" s="24"/>
      <c r="M22" s="9"/>
      <c r="N22" s="9"/>
    </row>
    <row r="23" spans="1:14" x14ac:dyDescent="0.25">
      <c r="F23" s="3"/>
      <c r="G23" s="3"/>
      <c r="L23" s="22"/>
    </row>
    <row r="24" spans="1:14" x14ac:dyDescent="0.25">
      <c r="F24" s="3"/>
      <c r="G24" s="3"/>
      <c r="J24" s="1"/>
    </row>
  </sheetData>
  <mergeCells count="12">
    <mergeCell ref="H22:I22"/>
    <mergeCell ref="A18:C18"/>
    <mergeCell ref="E18:F18"/>
    <mergeCell ref="A21:E21"/>
    <mergeCell ref="A4:N4"/>
    <mergeCell ref="A10:L10"/>
    <mergeCell ref="F11:L11"/>
    <mergeCell ref="M11:N11"/>
    <mergeCell ref="A15:L15"/>
    <mergeCell ref="A6:N6"/>
    <mergeCell ref="A7:N7"/>
    <mergeCell ref="A8:N8"/>
  </mergeCells>
  <pageMargins left="0.15748031496062992" right="0" top="0.55118110236220474" bottom="0.55118110236220474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2026-03-31T08:08:52Z</cp:lastPrinted>
  <dcterms:created xsi:type="dcterms:W3CDTF">2014-02-20T07:55:18Z</dcterms:created>
  <dcterms:modified xsi:type="dcterms:W3CDTF">2026-07-06T13:08:49Z</dcterms:modified>
</cp:coreProperties>
</file>