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050"/>
  </bookViews>
  <sheets>
    <sheet name="Лист2" sheetId="2" r:id="rId1"/>
    <sheet name="Лист3" sheetId="3" r:id="rId2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9" i="2" l="1"/>
  <c r="H12" i="2"/>
  <c r="J12" i="2" s="1"/>
  <c r="I12" i="2"/>
  <c r="K12" i="2" s="1"/>
  <c r="I10" i="2" l="1"/>
  <c r="I11" i="2"/>
  <c r="H10" i="2"/>
  <c r="J10" i="2" s="1"/>
  <c r="H11" i="2"/>
  <c r="J11" i="2" s="1"/>
  <c r="I8" i="2"/>
  <c r="H8" i="2"/>
  <c r="J8" i="2" s="1"/>
  <c r="K11" i="2" l="1"/>
  <c r="K8" i="2"/>
  <c r="K10" i="2"/>
  <c r="I9" i="2"/>
  <c r="H9" i="2"/>
  <c r="J9" i="2" s="1"/>
  <c r="J13" i="2" s="1"/>
  <c r="K9" i="2" l="1"/>
</calcChain>
</file>

<file path=xl/sharedStrings.xml><?xml version="1.0" encoding="utf-8"?>
<sst xmlns="http://schemas.openxmlformats.org/spreadsheetml/2006/main" count="26" uniqueCount="23">
  <si>
    <t>№ п/п</t>
  </si>
  <si>
    <t>Ед. изм.</t>
  </si>
  <si>
    <t>Кол-во</t>
  </si>
  <si>
    <t>Средняя цена за ед., руб.</t>
  </si>
  <si>
    <t>Среднее квадратичное отклонение</t>
  </si>
  <si>
    <t>Коэффициент вариации *</t>
  </si>
  <si>
    <t>Цена за ед., руб. с НДС</t>
  </si>
  <si>
    <t>ИТОГО</t>
  </si>
  <si>
    <t>Наименование товара</t>
  </si>
  <si>
    <t>Всего с НДС, руб.</t>
  </si>
  <si>
    <t>КП № 1</t>
  </si>
  <si>
    <t>КП № 2</t>
  </si>
  <si>
    <t>КП № 3</t>
  </si>
  <si>
    <t xml:space="preserve">Заведующий </t>
  </si>
  <si>
    <t>С.С.Лавренов</t>
  </si>
  <si>
    <t>шт</t>
  </si>
  <si>
    <t>компл.</t>
  </si>
  <si>
    <t>Расчет начальной (максимальной) цены контракта на дооснащение учебно‑игровой зоны ПДД элементами предметно‑развивающей среды для отработки детьми безопасных моделей поведения в городской инфраструктуре для ГБДОУ детский сад № 77 Выборгского района Санкт-Петербурга  в 2026 году</t>
  </si>
  <si>
    <t>Игровой модуль «Остановка» (0,6х2х2 м)</t>
  </si>
  <si>
    <t>Панель-стенд  «Службы спасения» (3х1,5 м)</t>
  </si>
  <si>
    <t>Игровой модуль «Медицинский пункт» (1х1х2 м)</t>
  </si>
  <si>
    <t>Панели декоративные для игрового-модуля «Пост ДПС» (1х1м - 3шт, 1х0,2м -1шт, 1,1х1м - 1шт)</t>
  </si>
  <si>
    <t>Панели декоративные для модуля «Пожарная станция» (1,39х1,79 м, 1,39х1,8 м, 1,39х1,8  м, 1,39х2,44 м с укомплектованным пожарным щитом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</si>
</sst>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8"/>
      <color theme="1"/>
      <name val="Times New Roman"/>
      <family val="1"/>
      <charset val="204"/>
    </font>
    <font>
      <sz val="26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29">
    <xf numFmtId="0" fontId="0" fillId="0" borderId="0" xfId="0"/>
    <xf numFmtId="0" fontId="3" fillId="0" borderId="0" xfId="0" applyFont="1"/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2" fontId="6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/>
    <xf numFmtId="4" fontId="5" fillId="2" borderId="1" xfId="0" applyNumberFormat="1" applyFont="1" applyFill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7" fillId="0" borderId="0" xfId="0" applyFont="1" applyBorder="1" applyAlignment="1">
      <alignment vertical="center" wrapText="1"/>
    </xf>
    <xf numFmtId="0" fontId="7" fillId="0" borderId="0" xfId="0" applyFont="1" applyAlignment="1">
      <alignment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4" fontId="4" fillId="0" borderId="0" xfId="0" applyNumberFormat="1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2" fontId="8" fillId="2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7" fillId="0" borderId="0" xfId="0" applyFont="1" applyAlignment="1">
      <alignment horizontal="center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5" fillId="0" borderId="4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 wrapText="1"/>
    </xf>
  </cellXfs>
  <cellStyles count="3">
    <cellStyle name="Обычный" xfId="0" builtinId="0"/>
    <cellStyle name="Обычный 3" xfId="1"/>
    <cellStyle name="Обычный 7 2" xfId="2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37"/>
  <sheetViews>
    <sheetView tabSelected="1" workbookViewId="0">
      <selection activeCell="B8" sqref="B8"/>
    </sheetView>
  </sheetViews>
  <sheetFormatPr defaultRowHeight="15" x14ac:dyDescent="0.25"/>
  <cols>
    <col min="1" max="1" width="9.28515625" customWidth="1"/>
    <col min="2" max="2" width="38" bestFit="1" customWidth="1"/>
    <col min="3" max="3" width="15.140625" bestFit="1" customWidth="1"/>
    <col min="4" max="4" width="13.140625" bestFit="1" customWidth="1"/>
    <col min="5" max="6" width="15.85546875" bestFit="1" customWidth="1"/>
    <col min="7" max="7" width="15.85546875" customWidth="1"/>
    <col min="8" max="8" width="29.140625" customWidth="1"/>
    <col min="9" max="9" width="16.7109375" customWidth="1"/>
    <col min="10" max="10" width="12.7109375" customWidth="1"/>
    <col min="11" max="11" width="15.42578125" customWidth="1"/>
  </cols>
  <sheetData>
    <row r="1" spans="1:12" ht="15.75" x14ac:dyDescent="0.25">
      <c r="B1" s="1"/>
      <c r="H1" s="21"/>
      <c r="I1" s="21"/>
      <c r="J1" s="21"/>
      <c r="K1" s="21"/>
    </row>
    <row r="2" spans="1:12" ht="66.75" customHeight="1" x14ac:dyDescent="0.3">
      <c r="A2" s="10"/>
      <c r="B2" s="22" t="s">
        <v>17</v>
      </c>
      <c r="C2" s="22"/>
      <c r="D2" s="22"/>
      <c r="E2" s="22"/>
      <c r="F2" s="22"/>
      <c r="G2" s="22"/>
      <c r="H2" s="22"/>
      <c r="I2" s="22"/>
      <c r="J2" s="22"/>
      <c r="K2" s="22"/>
      <c r="L2" s="11"/>
    </row>
    <row r="4" spans="1:12" s="2" customFormat="1" ht="15.75" customHeight="1" x14ac:dyDescent="0.25">
      <c r="A4" s="23" t="s">
        <v>0</v>
      </c>
      <c r="B4" s="24" t="s">
        <v>8</v>
      </c>
      <c r="C4" s="24" t="s">
        <v>1</v>
      </c>
      <c r="D4" s="24" t="s">
        <v>2</v>
      </c>
      <c r="E4" s="23"/>
      <c r="F4" s="23"/>
      <c r="G4" s="23"/>
      <c r="H4" s="26" t="s">
        <v>3</v>
      </c>
      <c r="I4" s="26" t="s">
        <v>4</v>
      </c>
      <c r="J4" s="26" t="s">
        <v>9</v>
      </c>
      <c r="K4" s="26" t="s">
        <v>5</v>
      </c>
    </row>
    <row r="5" spans="1:12" s="2" customFormat="1" ht="15.75" x14ac:dyDescent="0.25">
      <c r="A5" s="23"/>
      <c r="B5" s="24"/>
      <c r="C5" s="24"/>
      <c r="D5" s="24"/>
      <c r="E5" s="23" t="s">
        <v>6</v>
      </c>
      <c r="F5" s="23"/>
      <c r="G5" s="23"/>
      <c r="H5" s="27"/>
      <c r="I5" s="27"/>
      <c r="J5" s="27"/>
      <c r="K5" s="27"/>
    </row>
    <row r="6" spans="1:12" s="2" customFormat="1" ht="15" customHeight="1" x14ac:dyDescent="0.25">
      <c r="A6" s="23"/>
      <c r="B6" s="24"/>
      <c r="C6" s="24"/>
      <c r="D6" s="24"/>
      <c r="E6" s="25" t="s">
        <v>10</v>
      </c>
      <c r="F6" s="25" t="s">
        <v>11</v>
      </c>
      <c r="G6" s="25" t="s">
        <v>12</v>
      </c>
      <c r="H6" s="27"/>
      <c r="I6" s="27"/>
      <c r="J6" s="27"/>
      <c r="K6" s="27"/>
    </row>
    <row r="7" spans="1:12" s="2" customFormat="1" ht="15" customHeight="1" x14ac:dyDescent="0.25">
      <c r="A7" s="23"/>
      <c r="B7" s="24"/>
      <c r="C7" s="24"/>
      <c r="D7" s="24"/>
      <c r="E7" s="25"/>
      <c r="F7" s="25"/>
      <c r="G7" s="25"/>
      <c r="H7" s="28"/>
      <c r="I7" s="28"/>
      <c r="J7" s="28"/>
      <c r="K7" s="28"/>
    </row>
    <row r="8" spans="1:12" s="2" customFormat="1" ht="78.75" x14ac:dyDescent="0.25">
      <c r="A8" s="12">
        <v>1</v>
      </c>
      <c r="B8" s="16" t="s">
        <v>22</v>
      </c>
      <c r="C8" s="13" t="s">
        <v>16</v>
      </c>
      <c r="D8" s="13">
        <v>1</v>
      </c>
      <c r="E8" s="17">
        <v>42630</v>
      </c>
      <c r="F8" s="18">
        <v>52650</v>
      </c>
      <c r="G8" s="18">
        <v>54387</v>
      </c>
      <c r="H8" s="8">
        <f>ROUND(AVERAGE(E8:G8),2)</f>
        <v>49889</v>
      </c>
      <c r="I8" s="9">
        <f>ROUND(STDEV(E8:G8),2)</f>
        <v>6346.19</v>
      </c>
      <c r="J8" s="9">
        <f>D8*H8</f>
        <v>49889</v>
      </c>
      <c r="K8" s="8">
        <f>I8/H8*100</f>
        <v>12.720619775902502</v>
      </c>
    </row>
    <row r="9" spans="1:12" ht="47.25" x14ac:dyDescent="0.25">
      <c r="A9" s="3">
        <v>2</v>
      </c>
      <c r="B9" s="16" t="s">
        <v>21</v>
      </c>
      <c r="C9" s="4" t="s">
        <v>16</v>
      </c>
      <c r="D9" s="4">
        <v>1</v>
      </c>
      <c r="E9" s="19">
        <f>19500-1196.29</f>
        <v>18303.71</v>
      </c>
      <c r="F9" s="19">
        <v>22425</v>
      </c>
      <c r="G9" s="19">
        <v>24400</v>
      </c>
      <c r="H9" s="8">
        <f>ROUND(AVERAGE(E9:G9),2)</f>
        <v>21709.57</v>
      </c>
      <c r="I9" s="9">
        <f>ROUND(STDEV(E9:G9),2)</f>
        <v>3110.48</v>
      </c>
      <c r="J9" s="9">
        <f>D9*H9</f>
        <v>21709.57</v>
      </c>
      <c r="K9" s="8">
        <f>I9/H9*100</f>
        <v>14.327690506997607</v>
      </c>
    </row>
    <row r="10" spans="1:12" ht="31.5" x14ac:dyDescent="0.25">
      <c r="A10" s="12">
        <v>3</v>
      </c>
      <c r="B10" s="16" t="s">
        <v>20</v>
      </c>
      <c r="C10" s="13" t="s">
        <v>15</v>
      </c>
      <c r="D10" s="13">
        <v>1</v>
      </c>
      <c r="E10" s="19">
        <v>41000</v>
      </c>
      <c r="F10" s="19">
        <v>48040</v>
      </c>
      <c r="G10" s="19">
        <v>50720</v>
      </c>
      <c r="H10" s="8">
        <f t="shared" ref="H10:H12" si="0">ROUND(AVERAGE(E10:G10),2)</f>
        <v>46586.67</v>
      </c>
      <c r="I10" s="9">
        <f t="shared" ref="I10:I12" si="1">ROUND(STDEV(E10:G10),2)</f>
        <v>5020.33</v>
      </c>
      <c r="J10" s="9">
        <f t="shared" ref="J10:J12" si="2">D10*H10</f>
        <v>46586.67</v>
      </c>
      <c r="K10" s="8">
        <f t="shared" ref="K10:K12" si="3">I10/H10*100</f>
        <v>10.776322926708435</v>
      </c>
    </row>
    <row r="11" spans="1:12" ht="31.5" x14ac:dyDescent="0.25">
      <c r="A11" s="12">
        <v>4</v>
      </c>
      <c r="B11" s="16" t="s">
        <v>18</v>
      </c>
      <c r="C11" s="13" t="s">
        <v>15</v>
      </c>
      <c r="D11" s="13">
        <v>1</v>
      </c>
      <c r="E11" s="19">
        <v>45800</v>
      </c>
      <c r="F11" s="19">
        <v>53182</v>
      </c>
      <c r="G11" s="19">
        <v>55990</v>
      </c>
      <c r="H11" s="8">
        <f t="shared" si="0"/>
        <v>51657.33</v>
      </c>
      <c r="I11" s="9">
        <f t="shared" si="1"/>
        <v>5263.31</v>
      </c>
      <c r="J11" s="9">
        <f t="shared" si="2"/>
        <v>51657.33</v>
      </c>
      <c r="K11" s="8">
        <f t="shared" si="3"/>
        <v>10.188892844442405</v>
      </c>
    </row>
    <row r="12" spans="1:12" ht="31.5" x14ac:dyDescent="0.25">
      <c r="A12" s="14">
        <v>5</v>
      </c>
      <c r="B12" s="16" t="s">
        <v>19</v>
      </c>
      <c r="C12" s="15" t="s">
        <v>15</v>
      </c>
      <c r="D12" s="15">
        <v>1</v>
      </c>
      <c r="E12" s="19">
        <v>28250</v>
      </c>
      <c r="F12" s="19">
        <v>34640</v>
      </c>
      <c r="G12" s="19">
        <v>35100</v>
      </c>
      <c r="H12" s="8">
        <f t="shared" si="0"/>
        <v>32663.33</v>
      </c>
      <c r="I12" s="9">
        <f t="shared" si="1"/>
        <v>3828.97</v>
      </c>
      <c r="J12" s="9">
        <f t="shared" si="2"/>
        <v>32663.33</v>
      </c>
      <c r="K12" s="8">
        <f t="shared" si="3"/>
        <v>11.722534107820604</v>
      </c>
    </row>
    <row r="13" spans="1:12" ht="15.75" x14ac:dyDescent="0.25">
      <c r="A13" s="5"/>
      <c r="B13" s="5" t="s">
        <v>7</v>
      </c>
      <c r="C13" s="3"/>
      <c r="D13" s="5"/>
      <c r="E13" s="5"/>
      <c r="F13" s="5"/>
      <c r="G13" s="5"/>
      <c r="H13" s="5"/>
      <c r="I13" s="5"/>
      <c r="J13" s="6">
        <f>SUM(J8:J12)</f>
        <v>202505.90000000002</v>
      </c>
      <c r="K13" s="7"/>
    </row>
    <row r="16" spans="1:12" x14ac:dyDescent="0.25">
      <c r="B16" t="s">
        <v>13</v>
      </c>
      <c r="F16" t="s">
        <v>14</v>
      </c>
    </row>
    <row r="19" spans="2:2" ht="33" x14ac:dyDescent="0.25">
      <c r="B19" s="20"/>
    </row>
    <row r="27" spans="2:2" ht="48.75" customHeight="1" x14ac:dyDescent="0.25"/>
    <row r="28" spans="2:2" ht="53.25" customHeight="1" x14ac:dyDescent="0.25"/>
    <row r="29" spans="2:2" ht="106.5" customHeight="1" x14ac:dyDescent="0.25"/>
    <row r="37" ht="33" customHeight="1" x14ac:dyDescent="0.25"/>
  </sheetData>
  <mergeCells count="15">
    <mergeCell ref="H1:K1"/>
    <mergeCell ref="B2:K2"/>
    <mergeCell ref="A4:A7"/>
    <mergeCell ref="B4:B7"/>
    <mergeCell ref="C4:C7"/>
    <mergeCell ref="D4:D7"/>
    <mergeCell ref="E4:G4"/>
    <mergeCell ref="G6:G7"/>
    <mergeCell ref="I4:I7"/>
    <mergeCell ref="J4:J7"/>
    <mergeCell ref="K4:K7"/>
    <mergeCell ref="E5:G5"/>
    <mergeCell ref="E6:E7"/>
    <mergeCell ref="F6:F7"/>
    <mergeCell ref="H4:H7"/>
  </mergeCells>
  <conditionalFormatting sqref="K8:K12">
    <cfRule type="cellIs" dxfId="1" priority="2" operator="greaterThan">
      <formula>30</formula>
    </cfRule>
  </conditionalFormatting>
  <conditionalFormatting sqref="K8:K12">
    <cfRule type="containsText" dxfId="0" priority="1" operator="containsText" text="НЕОДНОРОДНЫЕ">
      <formula>NOT(ISERROR(SEARCH("НЕОДНОРОДНЫЕ",K8)))</formula>
    </cfRule>
  </conditionalFormatting>
  <pageMargins left="0.23622047244094491" right="0.23622047244094491" top="0.74803149606299213" bottom="0.74803149606299213" header="0.31496062992125984" footer="0.31496062992125984"/>
  <pageSetup paperSize="9" scale="72" fitToHeight="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2026-07-07T14:06:41Z</dcterms:modified>
</cp:coreProperties>
</file>